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"/>
    </mc:Choice>
  </mc:AlternateContent>
  <bookViews>
    <workbookView xWindow="-105" yWindow="-105" windowWidth="23250" windowHeight="12600" tabRatio="791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Титульный" sheetId="14" state="hidden" r:id="rId5"/>
    <sheet name="Показатели" sheetId="15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таб.3'!$D$2:$D$198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5">Показатели!$A$1:$S$20</definedName>
    <definedName name="_xlnm.Print_Area" localSheetId="3">'Финансирование таб.3'!$A$1:$AR$177</definedName>
  </definedNames>
  <calcPr calcId="152511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P159" i="13" l="1"/>
  <c r="AO159" i="13"/>
  <c r="AM159" i="13"/>
  <c r="AL159" i="13"/>
  <c r="AJ159" i="13"/>
  <c r="AI159" i="13"/>
  <c r="AG159" i="13"/>
  <c r="AF159" i="13"/>
  <c r="AD159" i="13"/>
  <c r="AC159" i="13"/>
  <c r="AA159" i="13"/>
  <c r="Z159" i="13"/>
  <c r="X159" i="13"/>
  <c r="W159" i="13"/>
  <c r="U159" i="13"/>
  <c r="T159" i="13"/>
  <c r="R159" i="13"/>
  <c r="Q159" i="13"/>
  <c r="O159" i="13"/>
  <c r="N159" i="13"/>
  <c r="L159" i="13"/>
  <c r="K159" i="13"/>
  <c r="I159" i="13"/>
  <c r="H159" i="13"/>
  <c r="F70" i="13"/>
  <c r="AP163" i="13" l="1"/>
  <c r="AO163" i="13"/>
  <c r="AP162" i="13"/>
  <c r="AO162" i="13"/>
  <c r="AM163" i="13"/>
  <c r="AL163" i="13"/>
  <c r="AM162" i="13"/>
  <c r="AL162" i="13"/>
  <c r="AJ163" i="13"/>
  <c r="AI163" i="13"/>
  <c r="AJ162" i="13"/>
  <c r="AI162" i="13"/>
  <c r="AG163" i="13"/>
  <c r="AF163" i="13"/>
  <c r="AG162" i="13"/>
  <c r="AF162" i="13"/>
  <c r="AD163" i="13"/>
  <c r="AC163" i="13"/>
  <c r="AD162" i="13"/>
  <c r="AC162" i="13"/>
  <c r="AA163" i="13"/>
  <c r="Z163" i="13"/>
  <c r="AA162" i="13"/>
  <c r="Z162" i="13"/>
  <c r="X163" i="13"/>
  <c r="W163" i="13"/>
  <c r="X162" i="13"/>
  <c r="W162" i="13"/>
  <c r="U163" i="13"/>
  <c r="T163" i="13"/>
  <c r="U162" i="13"/>
  <c r="T162" i="13"/>
  <c r="R163" i="13"/>
  <c r="Q163" i="13"/>
  <c r="R162" i="13"/>
  <c r="Q162" i="13"/>
  <c r="O163" i="13"/>
  <c r="N163" i="13"/>
  <c r="O162" i="13"/>
  <c r="N162" i="13"/>
  <c r="L163" i="13"/>
  <c r="K163" i="13"/>
  <c r="L162" i="13"/>
  <c r="K162" i="13"/>
  <c r="I163" i="13"/>
  <c r="H163" i="13"/>
  <c r="I162" i="13"/>
  <c r="H162" i="13"/>
  <c r="AP166" i="13"/>
  <c r="AO166" i="13"/>
  <c r="AP165" i="13"/>
  <c r="AO165" i="13"/>
  <c r="AM166" i="13"/>
  <c r="AL166" i="13"/>
  <c r="AM165" i="13"/>
  <c r="AL165" i="13"/>
  <c r="AJ166" i="13"/>
  <c r="AI166" i="13"/>
  <c r="AJ165" i="13"/>
  <c r="AI165" i="13"/>
  <c r="AG166" i="13"/>
  <c r="AF166" i="13"/>
  <c r="AG165" i="13"/>
  <c r="AF165" i="13"/>
  <c r="AD166" i="13"/>
  <c r="AC166" i="13"/>
  <c r="AD165" i="13"/>
  <c r="AC165" i="13"/>
  <c r="AA166" i="13"/>
  <c r="Z166" i="13"/>
  <c r="AA165" i="13"/>
  <c r="Z165" i="13"/>
  <c r="X166" i="13"/>
  <c r="W166" i="13"/>
  <c r="X165" i="13"/>
  <c r="W165" i="13"/>
  <c r="U166" i="13"/>
  <c r="T166" i="13"/>
  <c r="U165" i="13"/>
  <c r="T165" i="13"/>
  <c r="R166" i="13"/>
  <c r="Q166" i="13"/>
  <c r="R165" i="13"/>
  <c r="Q165" i="13"/>
  <c r="O166" i="13"/>
  <c r="N166" i="13"/>
  <c r="O165" i="13"/>
  <c r="N165" i="13"/>
  <c r="L166" i="13"/>
  <c r="K166" i="13"/>
  <c r="L165" i="13"/>
  <c r="K165" i="13"/>
  <c r="I166" i="13"/>
  <c r="H166" i="13"/>
  <c r="I165" i="13"/>
  <c r="H165" i="13"/>
  <c r="AP160" i="13"/>
  <c r="AO160" i="13"/>
  <c r="AM160" i="13"/>
  <c r="AL160" i="13"/>
  <c r="AJ160" i="13"/>
  <c r="AI160" i="13"/>
  <c r="AG160" i="13"/>
  <c r="AF160" i="13"/>
  <c r="AD160" i="13"/>
  <c r="AC160" i="13"/>
  <c r="AA160" i="13"/>
  <c r="Z160" i="13"/>
  <c r="X160" i="13"/>
  <c r="W160" i="13"/>
  <c r="U160" i="13"/>
  <c r="T160" i="13"/>
  <c r="R160" i="13"/>
  <c r="Q160" i="13"/>
  <c r="O160" i="13"/>
  <c r="N160" i="13"/>
  <c r="L160" i="13"/>
  <c r="K160" i="13"/>
  <c r="I160" i="13"/>
  <c r="H160" i="13"/>
  <c r="AG150" i="13"/>
  <c r="AF150" i="13"/>
  <c r="AG149" i="13"/>
  <c r="AF149" i="13"/>
  <c r="AD150" i="13"/>
  <c r="AC150" i="13"/>
  <c r="AD149" i="13"/>
  <c r="AC149" i="13"/>
  <c r="AA150" i="13"/>
  <c r="Z150" i="13"/>
  <c r="AA149" i="13"/>
  <c r="Z149" i="13"/>
  <c r="X150" i="13"/>
  <c r="W150" i="13"/>
  <c r="X149" i="13"/>
  <c r="W149" i="13"/>
  <c r="U150" i="13"/>
  <c r="T150" i="13"/>
  <c r="U149" i="13"/>
  <c r="T149" i="13"/>
  <c r="R150" i="13"/>
  <c r="Q150" i="13"/>
  <c r="R149" i="13"/>
  <c r="Q149" i="13"/>
  <c r="O150" i="13"/>
  <c r="N150" i="13"/>
  <c r="O149" i="13"/>
  <c r="N149" i="13"/>
  <c r="L150" i="13"/>
  <c r="K150" i="13"/>
  <c r="L149" i="13"/>
  <c r="K149" i="13"/>
  <c r="AP157" i="13"/>
  <c r="AO157" i="13"/>
  <c r="AP156" i="13"/>
  <c r="AO156" i="13"/>
  <c r="AM157" i="13"/>
  <c r="AL157" i="13"/>
  <c r="AM156" i="13"/>
  <c r="AL156" i="13"/>
  <c r="AJ157" i="13"/>
  <c r="AI157" i="13"/>
  <c r="AJ156" i="13"/>
  <c r="AI156" i="13"/>
  <c r="AG157" i="13"/>
  <c r="AF157" i="13"/>
  <c r="AG156" i="13"/>
  <c r="AF156" i="13"/>
  <c r="AD157" i="13"/>
  <c r="AC157" i="13"/>
  <c r="AD156" i="13"/>
  <c r="AC156" i="13"/>
  <c r="AA157" i="13"/>
  <c r="Z157" i="13"/>
  <c r="AA156" i="13"/>
  <c r="Z156" i="13"/>
  <c r="X157" i="13"/>
  <c r="W157" i="13"/>
  <c r="X156" i="13"/>
  <c r="W156" i="13"/>
  <c r="U157" i="13"/>
  <c r="T157" i="13"/>
  <c r="U156" i="13"/>
  <c r="T156" i="13"/>
  <c r="R157" i="13"/>
  <c r="Q157" i="13"/>
  <c r="R156" i="13"/>
  <c r="Q156" i="13"/>
  <c r="O157" i="13"/>
  <c r="N157" i="13"/>
  <c r="O156" i="13"/>
  <c r="N156" i="13"/>
  <c r="L157" i="13"/>
  <c r="K157" i="13"/>
  <c r="L156" i="13"/>
  <c r="K156" i="13"/>
  <c r="I157" i="13"/>
  <c r="H157" i="13"/>
  <c r="I156" i="13"/>
  <c r="H156" i="13"/>
  <c r="AP138" i="13"/>
  <c r="AO138" i="13"/>
  <c r="AP137" i="13"/>
  <c r="AO137" i="13"/>
  <c r="AM138" i="13"/>
  <c r="AL138" i="13"/>
  <c r="AM137" i="13"/>
  <c r="AL137" i="13"/>
  <c r="AJ138" i="13"/>
  <c r="AI138" i="13"/>
  <c r="AJ137" i="13"/>
  <c r="AI137" i="13"/>
  <c r="AG138" i="13"/>
  <c r="AF138" i="13"/>
  <c r="AG137" i="13"/>
  <c r="AF137" i="13"/>
  <c r="AD138" i="13"/>
  <c r="AC138" i="13"/>
  <c r="AD137" i="13"/>
  <c r="AC137" i="13"/>
  <c r="AA138" i="13"/>
  <c r="Z138" i="13"/>
  <c r="AA137" i="13"/>
  <c r="Z137" i="13"/>
  <c r="X138" i="13"/>
  <c r="W138" i="13"/>
  <c r="X137" i="13"/>
  <c r="W137" i="13"/>
  <c r="U138" i="13"/>
  <c r="T138" i="13"/>
  <c r="U137" i="13"/>
  <c r="T137" i="13"/>
  <c r="R138" i="13"/>
  <c r="Q138" i="13"/>
  <c r="R137" i="13"/>
  <c r="Q137" i="13"/>
  <c r="O138" i="13"/>
  <c r="N138" i="13"/>
  <c r="O137" i="13"/>
  <c r="N137" i="13"/>
  <c r="L138" i="13"/>
  <c r="K138" i="13"/>
  <c r="L137" i="13"/>
  <c r="K137" i="13"/>
  <c r="I138" i="13"/>
  <c r="H138" i="13"/>
  <c r="I137" i="13"/>
  <c r="H137" i="13"/>
  <c r="AQ144" i="13"/>
  <c r="AN144" i="13"/>
  <c r="AK144" i="13"/>
  <c r="AH144" i="13"/>
  <c r="AE144" i="13"/>
  <c r="AB144" i="13"/>
  <c r="Y144" i="13"/>
  <c r="V144" i="13"/>
  <c r="S144" i="13"/>
  <c r="P144" i="13"/>
  <c r="M144" i="13"/>
  <c r="J144" i="13"/>
  <c r="F144" i="13"/>
  <c r="G144" i="13" s="1"/>
  <c r="E144" i="13"/>
  <c r="AQ143" i="13"/>
  <c r="AN143" i="13"/>
  <c r="AK143" i="13"/>
  <c r="AH143" i="13"/>
  <c r="AE143" i="13"/>
  <c r="AB143" i="13"/>
  <c r="Y143" i="13"/>
  <c r="V143" i="13"/>
  <c r="S143" i="13"/>
  <c r="P143" i="13"/>
  <c r="M143" i="13"/>
  <c r="J143" i="13"/>
  <c r="F143" i="13"/>
  <c r="E143" i="13"/>
  <c r="AQ142" i="13"/>
  <c r="AP142" i="13"/>
  <c r="AO142" i="13"/>
  <c r="AM142" i="13"/>
  <c r="AN142" i="13" s="1"/>
  <c r="AL142" i="13"/>
  <c r="AJ142" i="13"/>
  <c r="AK142" i="13" s="1"/>
  <c r="AI142" i="13"/>
  <c r="AG142" i="13"/>
  <c r="AH142" i="13" s="1"/>
  <c r="AF142" i="13"/>
  <c r="AE142" i="13"/>
  <c r="AD142" i="13"/>
  <c r="AC142" i="13"/>
  <c r="AA142" i="13"/>
  <c r="AB142" i="13" s="1"/>
  <c r="Z142" i="13"/>
  <c r="X142" i="13"/>
  <c r="Y142" i="13" s="1"/>
  <c r="W142" i="13"/>
  <c r="U142" i="13"/>
  <c r="V142" i="13" s="1"/>
  <c r="T142" i="13"/>
  <c r="S142" i="13"/>
  <c r="R142" i="13"/>
  <c r="Q142" i="13"/>
  <c r="P142" i="13"/>
  <c r="O142" i="13"/>
  <c r="N142" i="13"/>
  <c r="M142" i="13"/>
  <c r="L142" i="13"/>
  <c r="K142" i="13"/>
  <c r="I142" i="13"/>
  <c r="J142" i="13" s="1"/>
  <c r="H142" i="13"/>
  <c r="G143" i="13" l="1"/>
  <c r="E142" i="13"/>
  <c r="F142" i="13"/>
  <c r="G142" i="13" l="1"/>
  <c r="AO66" i="13" l="1"/>
  <c r="R36" i="13"/>
  <c r="R39" i="13"/>
  <c r="R12" i="15"/>
  <c r="O12" i="15"/>
  <c r="L12" i="15"/>
  <c r="I12" i="15"/>
  <c r="D12" i="15"/>
  <c r="F12" i="15" s="1"/>
  <c r="D11" i="15"/>
  <c r="D13" i="15"/>
  <c r="D14" i="15"/>
  <c r="D10" i="15"/>
  <c r="AN79" i="13" l="1"/>
  <c r="AO145" i="13" l="1"/>
  <c r="Z45" i="13" l="1"/>
  <c r="U42" i="13" l="1"/>
  <c r="T42" i="13"/>
  <c r="AG45" i="13"/>
  <c r="AF45" i="13"/>
  <c r="X45" i="13"/>
  <c r="W45" i="13"/>
  <c r="R72" i="13" l="1"/>
  <c r="U66" i="13" l="1"/>
  <c r="T66" i="13"/>
  <c r="U69" i="13"/>
  <c r="E20" i="13" l="1"/>
  <c r="E21" i="13"/>
  <c r="E22" i="13"/>
  <c r="F20" i="13"/>
  <c r="F21" i="13"/>
  <c r="F22" i="13"/>
  <c r="R69" i="13" l="1"/>
  <c r="R60" i="13"/>
  <c r="K153" i="13" l="1"/>
  <c r="K152" i="13" s="1"/>
  <c r="L153" i="13"/>
  <c r="L152" i="13" s="1"/>
  <c r="N153" i="13"/>
  <c r="O153" i="13"/>
  <c r="Q153" i="13"/>
  <c r="Q152" i="13" s="1"/>
  <c r="R153" i="13"/>
  <c r="T153" i="13"/>
  <c r="T152" i="13" s="1"/>
  <c r="U153" i="13"/>
  <c r="U152" i="13" s="1"/>
  <c r="W153" i="13"/>
  <c r="X153" i="13"/>
  <c r="X152" i="13" s="1"/>
  <c r="Z153" i="13"/>
  <c r="AA153" i="13"/>
  <c r="AC153" i="13"/>
  <c r="AD153" i="13"/>
  <c r="AD152" i="13" s="1"/>
  <c r="AF153" i="13"/>
  <c r="AF152" i="13" s="1"/>
  <c r="AG153" i="13"/>
  <c r="AI153" i="13"/>
  <c r="AJ153" i="13"/>
  <c r="AJ152" i="13" s="1"/>
  <c r="AL153" i="13"/>
  <c r="AL152" i="13" s="1"/>
  <c r="AM153" i="13"/>
  <c r="AO153" i="13"/>
  <c r="AP153" i="13"/>
  <c r="AQ153" i="13"/>
  <c r="K154" i="13"/>
  <c r="L154" i="13"/>
  <c r="M154" i="13" s="1"/>
  <c r="N154" i="13"/>
  <c r="O154" i="13"/>
  <c r="P154" i="13"/>
  <c r="Q154" i="13"/>
  <c r="R154" i="13"/>
  <c r="S154" i="13" s="1"/>
  <c r="T154" i="13"/>
  <c r="U154" i="13"/>
  <c r="V154" i="13" s="1"/>
  <c r="W154" i="13"/>
  <c r="X154" i="13"/>
  <c r="Y154" i="13"/>
  <c r="Z154" i="13"/>
  <c r="AA154" i="13"/>
  <c r="AB154" i="13" s="1"/>
  <c r="AC154" i="13"/>
  <c r="AD154" i="13"/>
  <c r="AE154" i="13" s="1"/>
  <c r="AF154" i="13"/>
  <c r="AG154" i="13"/>
  <c r="AH154" i="13"/>
  <c r="AI154" i="13"/>
  <c r="AJ154" i="13"/>
  <c r="AK154" i="13" s="1"/>
  <c r="AL154" i="13"/>
  <c r="AM154" i="13"/>
  <c r="AN154" i="13"/>
  <c r="AO154" i="13"/>
  <c r="AP154" i="13"/>
  <c r="AQ154" i="13" s="1"/>
  <c r="I153" i="13"/>
  <c r="I154" i="13"/>
  <c r="H154" i="13"/>
  <c r="H153" i="13"/>
  <c r="K164" i="13"/>
  <c r="L164" i="13"/>
  <c r="M164" i="13" s="1"/>
  <c r="N164" i="13"/>
  <c r="O164" i="13"/>
  <c r="P164" i="13"/>
  <c r="Q164" i="13"/>
  <c r="R164" i="13"/>
  <c r="S164" i="13" s="1"/>
  <c r="T164" i="13"/>
  <c r="U164" i="13"/>
  <c r="V164" i="13" s="1"/>
  <c r="W164" i="13"/>
  <c r="X164" i="13"/>
  <c r="Y164" i="13" s="1"/>
  <c r="Z164" i="13"/>
  <c r="AA164" i="13"/>
  <c r="AB164" i="13"/>
  <c r="AC164" i="13"/>
  <c r="AD164" i="13"/>
  <c r="AE164" i="13" s="1"/>
  <c r="AF164" i="13"/>
  <c r="AG164" i="13"/>
  <c r="AH164" i="13" s="1"/>
  <c r="AI164" i="13"/>
  <c r="AJ164" i="13"/>
  <c r="AK164" i="13" s="1"/>
  <c r="AL164" i="13"/>
  <c r="AM164" i="13"/>
  <c r="AN164" i="13" s="1"/>
  <c r="AO164" i="13"/>
  <c r="AP164" i="13"/>
  <c r="AQ164" i="13" s="1"/>
  <c r="M165" i="13"/>
  <c r="P165" i="13"/>
  <c r="S165" i="13"/>
  <c r="V165" i="13"/>
  <c r="Y165" i="13"/>
  <c r="AB165" i="13"/>
  <c r="AE165" i="13"/>
  <c r="AH165" i="13"/>
  <c r="AK165" i="13"/>
  <c r="AN165" i="13"/>
  <c r="AQ165" i="13"/>
  <c r="M166" i="13"/>
  <c r="P166" i="13"/>
  <c r="S166" i="13"/>
  <c r="V166" i="13"/>
  <c r="Y166" i="13"/>
  <c r="AB166" i="13"/>
  <c r="AE166" i="13"/>
  <c r="AH166" i="13"/>
  <c r="AK166" i="13"/>
  <c r="AN166" i="13"/>
  <c r="AQ166" i="13"/>
  <c r="I164" i="13"/>
  <c r="H164" i="13"/>
  <c r="X161" i="13"/>
  <c r="Y161" i="13" s="1"/>
  <c r="M162" i="13"/>
  <c r="P162" i="13"/>
  <c r="S162" i="13"/>
  <c r="T161" i="13"/>
  <c r="Y162" i="13"/>
  <c r="AD161" i="13"/>
  <c r="AE161" i="13" s="1"/>
  <c r="AH162" i="13"/>
  <c r="AN162" i="13"/>
  <c r="AQ162" i="13"/>
  <c r="M163" i="13"/>
  <c r="P163" i="13"/>
  <c r="S163" i="13"/>
  <c r="V163" i="13"/>
  <c r="Y163" i="13"/>
  <c r="AB163" i="13"/>
  <c r="AE163" i="13"/>
  <c r="AH163" i="13"/>
  <c r="AK163" i="13"/>
  <c r="AN163" i="13"/>
  <c r="AQ163" i="13"/>
  <c r="H161" i="13"/>
  <c r="AJ161" i="13" l="1"/>
  <c r="AK161" i="13" s="1"/>
  <c r="AF161" i="13"/>
  <c r="U161" i="13"/>
  <c r="V161" i="13" s="1"/>
  <c r="Q161" i="13"/>
  <c r="I161" i="13"/>
  <c r="J161" i="13" s="1"/>
  <c r="AL161" i="13"/>
  <c r="AK162" i="13"/>
  <c r="AH153" i="13"/>
  <c r="AB162" i="13"/>
  <c r="V152" i="13"/>
  <c r="S153" i="13"/>
  <c r="Y153" i="13"/>
  <c r="AP161" i="13"/>
  <c r="AQ161" i="13" s="1"/>
  <c r="AG161" i="13"/>
  <c r="AH161" i="13" s="1"/>
  <c r="AC161" i="13"/>
  <c r="K161" i="13"/>
  <c r="AP152" i="13"/>
  <c r="AQ152" i="13" s="1"/>
  <c r="AK153" i="13"/>
  <c r="AG152" i="13"/>
  <c r="AH152" i="13" s="1"/>
  <c r="AC152" i="13"/>
  <c r="AE152" i="13" s="1"/>
  <c r="O152" i="13"/>
  <c r="AO161" i="13"/>
  <c r="W161" i="13"/>
  <c r="N161" i="13"/>
  <c r="L161" i="13"/>
  <c r="M161" i="13" s="1"/>
  <c r="AO152" i="13"/>
  <c r="AA152" i="13"/>
  <c r="W152" i="13"/>
  <c r="Y152" i="13" s="1"/>
  <c r="N152" i="13"/>
  <c r="AI161" i="13"/>
  <c r="AE162" i="13"/>
  <c r="Z161" i="13"/>
  <c r="V162" i="13"/>
  <c r="R161" i="13"/>
  <c r="S161" i="13" s="1"/>
  <c r="AM152" i="13"/>
  <c r="AN152" i="13" s="1"/>
  <c r="AI152" i="13"/>
  <c r="AK152" i="13" s="1"/>
  <c r="AE153" i="13"/>
  <c r="Z152" i="13"/>
  <c r="V153" i="13"/>
  <c r="R152" i="13"/>
  <c r="S152" i="13" s="1"/>
  <c r="M152" i="13"/>
  <c r="M153" i="13"/>
  <c r="AN153" i="13"/>
  <c r="AB153" i="13"/>
  <c r="P153" i="13"/>
  <c r="AM161" i="13"/>
  <c r="AN161" i="13" s="1"/>
  <c r="AA161" i="13"/>
  <c r="AB161" i="13" s="1"/>
  <c r="O161" i="13"/>
  <c r="P161" i="13" s="1"/>
  <c r="M159" i="13"/>
  <c r="S159" i="13"/>
  <c r="AE159" i="13"/>
  <c r="AH159" i="13"/>
  <c r="AQ159" i="13"/>
  <c r="M160" i="13"/>
  <c r="P160" i="13"/>
  <c r="S160" i="13"/>
  <c r="V160" i="13"/>
  <c r="Y160" i="13"/>
  <c r="AB160" i="13"/>
  <c r="AE160" i="13"/>
  <c r="AH160" i="13"/>
  <c r="AK160" i="13"/>
  <c r="AN160" i="13"/>
  <c r="AQ160" i="13"/>
  <c r="J160" i="13"/>
  <c r="H158" i="13"/>
  <c r="F153" i="13"/>
  <c r="F154" i="13"/>
  <c r="G154" i="13" s="1"/>
  <c r="F162" i="13"/>
  <c r="G162" i="13" s="1"/>
  <c r="F163" i="13"/>
  <c r="G163" i="13" s="1"/>
  <c r="F164" i="13"/>
  <c r="G164" i="13" s="1"/>
  <c r="F165" i="13"/>
  <c r="G165" i="13" s="1"/>
  <c r="F166" i="13"/>
  <c r="G166" i="13" s="1"/>
  <c r="E162" i="13"/>
  <c r="E163" i="13"/>
  <c r="E164" i="13"/>
  <c r="E165" i="13"/>
  <c r="E166" i="13"/>
  <c r="E153" i="13"/>
  <c r="E154" i="13"/>
  <c r="S156" i="13"/>
  <c r="W155" i="13"/>
  <c r="Y156" i="13"/>
  <c r="AC155" i="13"/>
  <c r="AE156" i="13"/>
  <c r="M157" i="13"/>
  <c r="P157" i="13"/>
  <c r="S157" i="13"/>
  <c r="V157" i="13"/>
  <c r="Y157" i="13"/>
  <c r="AB157" i="13"/>
  <c r="AE157" i="13"/>
  <c r="AH157" i="13"/>
  <c r="AK157" i="13"/>
  <c r="AN157" i="13"/>
  <c r="AQ157" i="13"/>
  <c r="F157" i="13"/>
  <c r="G157" i="13" s="1"/>
  <c r="H152" i="13"/>
  <c r="J154" i="13"/>
  <c r="J156" i="13"/>
  <c r="J162" i="13"/>
  <c r="J163" i="13"/>
  <c r="J164" i="13"/>
  <c r="J165" i="13"/>
  <c r="J166" i="13"/>
  <c r="H20" i="13"/>
  <c r="I20" i="13"/>
  <c r="J20" i="13" s="1"/>
  <c r="K20" i="13"/>
  <c r="L20" i="13"/>
  <c r="M20" i="13" s="1"/>
  <c r="N20" i="13"/>
  <c r="O20" i="13"/>
  <c r="P20" i="13" s="1"/>
  <c r="Q20" i="13"/>
  <c r="R20" i="13"/>
  <c r="S20" i="13" s="1"/>
  <c r="T20" i="13"/>
  <c r="U20" i="13"/>
  <c r="V20" i="13" s="1"/>
  <c r="W20" i="13"/>
  <c r="X20" i="13"/>
  <c r="Y20" i="13" s="1"/>
  <c r="Z20" i="13"/>
  <c r="AA20" i="13"/>
  <c r="AB20" i="13" s="1"/>
  <c r="AC20" i="13"/>
  <c r="AD20" i="13"/>
  <c r="AE20" i="13" s="1"/>
  <c r="AF20" i="13"/>
  <c r="AG20" i="13"/>
  <c r="AH20" i="13" s="1"/>
  <c r="AI20" i="13"/>
  <c r="AJ20" i="13"/>
  <c r="AK20" i="13" s="1"/>
  <c r="AL20" i="13"/>
  <c r="AM20" i="13"/>
  <c r="AN20" i="13" s="1"/>
  <c r="AO20" i="13"/>
  <c r="AP20" i="13"/>
  <c r="AQ20" i="13"/>
  <c r="J21" i="13"/>
  <c r="M21" i="13"/>
  <c r="P21" i="13"/>
  <c r="S21" i="13"/>
  <c r="V21" i="13"/>
  <c r="Y21" i="13"/>
  <c r="AB21" i="13"/>
  <c r="AE21" i="13"/>
  <c r="AH21" i="13"/>
  <c r="AK21" i="13"/>
  <c r="AN21" i="13"/>
  <c r="AQ21" i="13"/>
  <c r="J22" i="13"/>
  <c r="M22" i="13"/>
  <c r="P22" i="13"/>
  <c r="S22" i="13"/>
  <c r="V22" i="13"/>
  <c r="Y22" i="13"/>
  <c r="AB22" i="13"/>
  <c r="AE22" i="13"/>
  <c r="AH22" i="13"/>
  <c r="AK22" i="13"/>
  <c r="AN22" i="13"/>
  <c r="AQ22" i="13"/>
  <c r="K14" i="13"/>
  <c r="L14" i="13"/>
  <c r="M14" i="13" s="1"/>
  <c r="N14" i="13"/>
  <c r="O14" i="13"/>
  <c r="P14" i="13" s="1"/>
  <c r="Q14" i="13"/>
  <c r="R14" i="13"/>
  <c r="S14" i="13" s="1"/>
  <c r="T14" i="13"/>
  <c r="U14" i="13"/>
  <c r="V14" i="13" s="1"/>
  <c r="W14" i="13"/>
  <c r="X14" i="13"/>
  <c r="Y14" i="13" s="1"/>
  <c r="Z14" i="13"/>
  <c r="AA14" i="13"/>
  <c r="AB14" i="13" s="1"/>
  <c r="AC14" i="13"/>
  <c r="AD14" i="13"/>
  <c r="AE14" i="13" s="1"/>
  <c r="AF14" i="13"/>
  <c r="AG14" i="13"/>
  <c r="AH14" i="13" s="1"/>
  <c r="AI14" i="13"/>
  <c r="AJ14" i="13"/>
  <c r="AK14" i="13" s="1"/>
  <c r="AL14" i="13"/>
  <c r="AM14" i="13"/>
  <c r="AN14" i="13" s="1"/>
  <c r="AO14" i="13"/>
  <c r="AP14" i="13"/>
  <c r="AQ14" i="13" s="1"/>
  <c r="M15" i="13"/>
  <c r="P15" i="13"/>
  <c r="S15" i="13"/>
  <c r="V15" i="13"/>
  <c r="Y15" i="13"/>
  <c r="AB15" i="13"/>
  <c r="AE15" i="13"/>
  <c r="AH15" i="13"/>
  <c r="AK15" i="13"/>
  <c r="AN15" i="13"/>
  <c r="AQ15" i="13"/>
  <c r="M16" i="13"/>
  <c r="P16" i="13"/>
  <c r="S16" i="13"/>
  <c r="V16" i="13"/>
  <c r="Y16" i="13"/>
  <c r="AB16" i="13"/>
  <c r="AE16" i="13"/>
  <c r="AH16" i="13"/>
  <c r="AK16" i="13"/>
  <c r="AN16" i="13"/>
  <c r="AQ16" i="13"/>
  <c r="J15" i="13"/>
  <c r="J16" i="13"/>
  <c r="I14" i="13"/>
  <c r="J14" i="13" s="1"/>
  <c r="H14" i="13"/>
  <c r="E15" i="13"/>
  <c r="E16" i="13"/>
  <c r="K91" i="13"/>
  <c r="L91" i="13"/>
  <c r="M91" i="13" s="1"/>
  <c r="N91" i="13"/>
  <c r="O91" i="13"/>
  <c r="Q91" i="13"/>
  <c r="R91" i="13"/>
  <c r="S91" i="13" s="1"/>
  <c r="T91" i="13"/>
  <c r="U91" i="13"/>
  <c r="W91" i="13"/>
  <c r="X91" i="13"/>
  <c r="Y91" i="13" s="1"/>
  <c r="Z91" i="13"/>
  <c r="AA91" i="13"/>
  <c r="AC91" i="13"/>
  <c r="AD91" i="13"/>
  <c r="AE91" i="13" s="1"/>
  <c r="AF91" i="13"/>
  <c r="AG91" i="13"/>
  <c r="AH91" i="13" s="1"/>
  <c r="AI91" i="13"/>
  <c r="AJ91" i="13"/>
  <c r="AK91" i="13" s="1"/>
  <c r="AL91" i="13"/>
  <c r="AM91" i="13"/>
  <c r="AO91" i="13"/>
  <c r="AP91" i="13"/>
  <c r="AQ91" i="13" s="1"/>
  <c r="K92" i="13"/>
  <c r="L92" i="13"/>
  <c r="M92" i="13" s="1"/>
  <c r="N92" i="13"/>
  <c r="O92" i="13"/>
  <c r="P92" i="13" s="1"/>
  <c r="Q92" i="13"/>
  <c r="R92" i="13"/>
  <c r="S92" i="13" s="1"/>
  <c r="T92" i="13"/>
  <c r="U92" i="13"/>
  <c r="V92" i="13" s="1"/>
  <c r="W92" i="13"/>
  <c r="X92" i="13"/>
  <c r="Y92" i="13" s="1"/>
  <c r="Z92" i="13"/>
  <c r="AA92" i="13"/>
  <c r="AB92" i="13" s="1"/>
  <c r="AC92" i="13"/>
  <c r="AD92" i="13"/>
  <c r="AE92" i="13" s="1"/>
  <c r="AF92" i="13"/>
  <c r="AG92" i="13"/>
  <c r="AH92" i="13" s="1"/>
  <c r="AI92" i="13"/>
  <c r="AJ92" i="13"/>
  <c r="AK92" i="13" s="1"/>
  <c r="AL92" i="13"/>
  <c r="AM92" i="13"/>
  <c r="AN92" i="13" s="1"/>
  <c r="AO92" i="13"/>
  <c r="AP92" i="13"/>
  <c r="AQ92" i="13" s="1"/>
  <c r="I91" i="13"/>
  <c r="J91" i="13" s="1"/>
  <c r="I92" i="13"/>
  <c r="J92" i="13" s="1"/>
  <c r="H92" i="13"/>
  <c r="H91" i="13"/>
  <c r="H93" i="13"/>
  <c r="I93" i="13"/>
  <c r="J93" i="13" s="1"/>
  <c r="K93" i="13"/>
  <c r="L93" i="13"/>
  <c r="M93" i="13" s="1"/>
  <c r="N93" i="13"/>
  <c r="O93" i="13"/>
  <c r="P93" i="13" s="1"/>
  <c r="Q93" i="13"/>
  <c r="R93" i="13"/>
  <c r="S93" i="13" s="1"/>
  <c r="T93" i="13"/>
  <c r="U93" i="13"/>
  <c r="V93" i="13" s="1"/>
  <c r="W93" i="13"/>
  <c r="X93" i="13"/>
  <c r="Y93" i="13" s="1"/>
  <c r="Z93" i="13"/>
  <c r="AA93" i="13"/>
  <c r="AB93" i="13" s="1"/>
  <c r="AC93" i="13"/>
  <c r="AD93" i="13"/>
  <c r="AE93" i="13" s="1"/>
  <c r="AF93" i="13"/>
  <c r="AG93" i="13"/>
  <c r="AH93" i="13" s="1"/>
  <c r="AI93" i="13"/>
  <c r="AJ93" i="13"/>
  <c r="AK93" i="13" s="1"/>
  <c r="AL93" i="13"/>
  <c r="AM93" i="13"/>
  <c r="AN93" i="13" s="1"/>
  <c r="AO93" i="13"/>
  <c r="AP93" i="13"/>
  <c r="AQ93" i="13" s="1"/>
  <c r="E94" i="13"/>
  <c r="F94" i="13"/>
  <c r="G94" i="13" s="1"/>
  <c r="J94" i="13"/>
  <c r="M94" i="13"/>
  <c r="P94" i="13"/>
  <c r="S94" i="13"/>
  <c r="V94" i="13"/>
  <c r="Y94" i="13"/>
  <c r="AB94" i="13"/>
  <c r="AE94" i="13"/>
  <c r="AH94" i="13"/>
  <c r="AK94" i="13"/>
  <c r="AN94" i="13"/>
  <c r="AQ94" i="13"/>
  <c r="E95" i="13"/>
  <c r="F95" i="13"/>
  <c r="G95" i="13" s="1"/>
  <c r="J95" i="13"/>
  <c r="M95" i="13"/>
  <c r="P95" i="13"/>
  <c r="S95" i="13"/>
  <c r="V95" i="13"/>
  <c r="Y95" i="13"/>
  <c r="AB95" i="13"/>
  <c r="AE95" i="13"/>
  <c r="AH95" i="13"/>
  <c r="AK95" i="13"/>
  <c r="AN95" i="13"/>
  <c r="AQ95" i="13"/>
  <c r="H96" i="13"/>
  <c r="I96" i="13"/>
  <c r="J96" i="13" s="1"/>
  <c r="K96" i="13"/>
  <c r="L96" i="13"/>
  <c r="M96" i="13" s="1"/>
  <c r="N96" i="13"/>
  <c r="O96" i="13"/>
  <c r="P96" i="13" s="1"/>
  <c r="Q96" i="13"/>
  <c r="R96" i="13"/>
  <c r="S96" i="13" s="1"/>
  <c r="T96" i="13"/>
  <c r="U96" i="13"/>
  <c r="V96" i="13" s="1"/>
  <c r="W96" i="13"/>
  <c r="X96" i="13"/>
  <c r="Y96" i="13" s="1"/>
  <c r="Z96" i="13"/>
  <c r="AA96" i="13"/>
  <c r="AB96" i="13" s="1"/>
  <c r="AC96" i="13"/>
  <c r="AD96" i="13"/>
  <c r="AE96" i="13" s="1"/>
  <c r="AF96" i="13"/>
  <c r="AG96" i="13"/>
  <c r="AH96" i="13" s="1"/>
  <c r="AI96" i="13"/>
  <c r="AJ96" i="13"/>
  <c r="AK96" i="13" s="1"/>
  <c r="AL96" i="13"/>
  <c r="AM96" i="13"/>
  <c r="AN96" i="13" s="1"/>
  <c r="AO96" i="13"/>
  <c r="AP96" i="13"/>
  <c r="AQ96" i="13" s="1"/>
  <c r="E97" i="13"/>
  <c r="F97" i="13"/>
  <c r="G97" i="13" s="1"/>
  <c r="J97" i="13"/>
  <c r="M97" i="13"/>
  <c r="P97" i="13"/>
  <c r="S97" i="13"/>
  <c r="V97" i="13"/>
  <c r="Y97" i="13"/>
  <c r="AB97" i="13"/>
  <c r="AE97" i="13"/>
  <c r="AH97" i="13"/>
  <c r="AK97" i="13"/>
  <c r="AN97" i="13"/>
  <c r="AQ97" i="13"/>
  <c r="E98" i="13"/>
  <c r="F98" i="13"/>
  <c r="G98" i="13" s="1"/>
  <c r="J98" i="13"/>
  <c r="M98" i="13"/>
  <c r="P98" i="13"/>
  <c r="S98" i="13"/>
  <c r="V98" i="13"/>
  <c r="Y98" i="13"/>
  <c r="AB98" i="13"/>
  <c r="AE98" i="13"/>
  <c r="AH98" i="13"/>
  <c r="AK98" i="13"/>
  <c r="AN98" i="13"/>
  <c r="AQ98" i="13"/>
  <c r="H99" i="13"/>
  <c r="I99" i="13"/>
  <c r="K99" i="13"/>
  <c r="L99" i="13"/>
  <c r="M99" i="13" s="1"/>
  <c r="N99" i="13"/>
  <c r="O99" i="13"/>
  <c r="P99" i="13" s="1"/>
  <c r="Q99" i="13"/>
  <c r="R99" i="13"/>
  <c r="S99" i="13" s="1"/>
  <c r="T99" i="13"/>
  <c r="U99" i="13"/>
  <c r="V99" i="13" s="1"/>
  <c r="W99" i="13"/>
  <c r="X99" i="13"/>
  <c r="Y99" i="13" s="1"/>
  <c r="Z99" i="13"/>
  <c r="AA99" i="13"/>
  <c r="AB99" i="13" s="1"/>
  <c r="AC99" i="13"/>
  <c r="AD99" i="13"/>
  <c r="AE99" i="13" s="1"/>
  <c r="AF99" i="13"/>
  <c r="AG99" i="13"/>
  <c r="AH99" i="13" s="1"/>
  <c r="AI99" i="13"/>
  <c r="AJ99" i="13"/>
  <c r="AK99" i="13" s="1"/>
  <c r="AL99" i="13"/>
  <c r="AM99" i="13"/>
  <c r="AN99" i="13" s="1"/>
  <c r="AO99" i="13"/>
  <c r="AP99" i="13"/>
  <c r="AQ99" i="13" s="1"/>
  <c r="E100" i="13"/>
  <c r="F100" i="13"/>
  <c r="G100" i="13" s="1"/>
  <c r="J100" i="13"/>
  <c r="M100" i="13"/>
  <c r="P100" i="13"/>
  <c r="S100" i="13"/>
  <c r="V100" i="13"/>
  <c r="Y100" i="13"/>
  <c r="AB100" i="13"/>
  <c r="AE100" i="13"/>
  <c r="AH100" i="13"/>
  <c r="AK100" i="13"/>
  <c r="AN100" i="13"/>
  <c r="AQ100" i="13"/>
  <c r="E101" i="13"/>
  <c r="F101" i="13"/>
  <c r="G101" i="13" s="1"/>
  <c r="J101" i="13"/>
  <c r="M101" i="13"/>
  <c r="P101" i="13"/>
  <c r="S101" i="13"/>
  <c r="V101" i="13"/>
  <c r="Y101" i="13"/>
  <c r="AB101" i="13"/>
  <c r="AE101" i="13"/>
  <c r="AH101" i="13"/>
  <c r="AK101" i="13"/>
  <c r="AN101" i="13"/>
  <c r="AQ101" i="13"/>
  <c r="H102" i="13"/>
  <c r="I102" i="13"/>
  <c r="K102" i="13"/>
  <c r="L102" i="13"/>
  <c r="M102" i="13" s="1"/>
  <c r="N102" i="13"/>
  <c r="O102" i="13"/>
  <c r="P102" i="13" s="1"/>
  <c r="Q102" i="13"/>
  <c r="R102" i="13"/>
  <c r="S102" i="13" s="1"/>
  <c r="T102" i="13"/>
  <c r="U102" i="13"/>
  <c r="V102" i="13" s="1"/>
  <c r="W102" i="13"/>
  <c r="X102" i="13"/>
  <c r="Y102" i="13" s="1"/>
  <c r="Z102" i="13"/>
  <c r="AA102" i="13"/>
  <c r="AB102" i="13" s="1"/>
  <c r="AC102" i="13"/>
  <c r="AD102" i="13"/>
  <c r="AE102" i="13" s="1"/>
  <c r="AF102" i="13"/>
  <c r="AG102" i="13"/>
  <c r="AH102" i="13" s="1"/>
  <c r="AI102" i="13"/>
  <c r="AJ102" i="13"/>
  <c r="AK102" i="13" s="1"/>
  <c r="AL102" i="13"/>
  <c r="AM102" i="13"/>
  <c r="AN102" i="13" s="1"/>
  <c r="AO102" i="13"/>
  <c r="AP102" i="13"/>
  <c r="AQ102" i="13" s="1"/>
  <c r="E103" i="13"/>
  <c r="F103" i="13"/>
  <c r="J103" i="13"/>
  <c r="M103" i="13"/>
  <c r="P103" i="13"/>
  <c r="S103" i="13"/>
  <c r="V103" i="13"/>
  <c r="Y103" i="13"/>
  <c r="AB103" i="13"/>
  <c r="AE103" i="13"/>
  <c r="AH103" i="13"/>
  <c r="AK103" i="13"/>
  <c r="AN103" i="13"/>
  <c r="AQ103" i="13"/>
  <c r="E104" i="13"/>
  <c r="F104" i="13"/>
  <c r="G104" i="13" s="1"/>
  <c r="J104" i="13"/>
  <c r="M104" i="13"/>
  <c r="P104" i="13"/>
  <c r="S104" i="13"/>
  <c r="V104" i="13"/>
  <c r="Y104" i="13"/>
  <c r="AB104" i="13"/>
  <c r="AE104" i="13"/>
  <c r="AH104" i="13"/>
  <c r="AK104" i="13"/>
  <c r="AN104" i="13"/>
  <c r="AQ104" i="13"/>
  <c r="H105" i="13"/>
  <c r="I105" i="13"/>
  <c r="J105" i="13" s="1"/>
  <c r="K105" i="13"/>
  <c r="L105" i="13"/>
  <c r="M105" i="13" s="1"/>
  <c r="N105" i="13"/>
  <c r="O105" i="13"/>
  <c r="P105" i="13" s="1"/>
  <c r="Q105" i="13"/>
  <c r="R105" i="13"/>
  <c r="S105" i="13" s="1"/>
  <c r="T105" i="13"/>
  <c r="U105" i="13"/>
  <c r="V105" i="13" s="1"/>
  <c r="W105" i="13"/>
  <c r="X105" i="13"/>
  <c r="Y105" i="13" s="1"/>
  <c r="Z105" i="13"/>
  <c r="AA105" i="13"/>
  <c r="AB105" i="13" s="1"/>
  <c r="AC105" i="13"/>
  <c r="AD105" i="13"/>
  <c r="AE105" i="13" s="1"/>
  <c r="AF105" i="13"/>
  <c r="AG105" i="13"/>
  <c r="AH105" i="13" s="1"/>
  <c r="AI105" i="13"/>
  <c r="AJ105" i="13"/>
  <c r="AK105" i="13" s="1"/>
  <c r="AL105" i="13"/>
  <c r="AM105" i="13"/>
  <c r="AN105" i="13" s="1"/>
  <c r="AO105" i="13"/>
  <c r="AP105" i="13"/>
  <c r="AQ105" i="13" s="1"/>
  <c r="E106" i="13"/>
  <c r="F106" i="13"/>
  <c r="G106" i="13" s="1"/>
  <c r="J106" i="13"/>
  <c r="M106" i="13"/>
  <c r="P106" i="13"/>
  <c r="S106" i="13"/>
  <c r="V106" i="13"/>
  <c r="Y106" i="13"/>
  <c r="AB106" i="13"/>
  <c r="AE106" i="13"/>
  <c r="AH106" i="13"/>
  <c r="AK106" i="13"/>
  <c r="AN106" i="13"/>
  <c r="AQ106" i="13"/>
  <c r="E107" i="13"/>
  <c r="F107" i="13"/>
  <c r="G107" i="13" s="1"/>
  <c r="J107" i="13"/>
  <c r="M107" i="13"/>
  <c r="P107" i="13"/>
  <c r="S107" i="13"/>
  <c r="V107" i="13"/>
  <c r="Y107" i="13"/>
  <c r="AB107" i="13"/>
  <c r="AE107" i="13"/>
  <c r="AH107" i="13"/>
  <c r="AK107" i="13"/>
  <c r="AN107" i="13"/>
  <c r="AQ107" i="13"/>
  <c r="H108" i="13"/>
  <c r="I108" i="13"/>
  <c r="J108" i="13" s="1"/>
  <c r="K108" i="13"/>
  <c r="L108" i="13"/>
  <c r="M108" i="13" s="1"/>
  <c r="N108" i="13"/>
  <c r="O108" i="13"/>
  <c r="P108" i="13" s="1"/>
  <c r="Q108" i="13"/>
  <c r="R108" i="13"/>
  <c r="S108" i="13" s="1"/>
  <c r="T108" i="13"/>
  <c r="U108" i="13"/>
  <c r="V108" i="13" s="1"/>
  <c r="W108" i="13"/>
  <c r="X108" i="13"/>
  <c r="Y108" i="13" s="1"/>
  <c r="Z108" i="13"/>
  <c r="AA108" i="13"/>
  <c r="AB108" i="13" s="1"/>
  <c r="AC108" i="13"/>
  <c r="AD108" i="13"/>
  <c r="AE108" i="13" s="1"/>
  <c r="AF108" i="13"/>
  <c r="AG108" i="13"/>
  <c r="AH108" i="13" s="1"/>
  <c r="AI108" i="13"/>
  <c r="AJ108" i="13"/>
  <c r="AK108" i="13" s="1"/>
  <c r="AL108" i="13"/>
  <c r="AM108" i="13"/>
  <c r="AN108" i="13" s="1"/>
  <c r="AO108" i="13"/>
  <c r="AP108" i="13"/>
  <c r="AQ108" i="13" s="1"/>
  <c r="E109" i="13"/>
  <c r="F109" i="13"/>
  <c r="G109" i="13" s="1"/>
  <c r="J109" i="13"/>
  <c r="M109" i="13"/>
  <c r="P109" i="13"/>
  <c r="S109" i="13"/>
  <c r="V109" i="13"/>
  <c r="Y109" i="13"/>
  <c r="AB109" i="13"/>
  <c r="AE109" i="13"/>
  <c r="AH109" i="13"/>
  <c r="AK109" i="13"/>
  <c r="AN109" i="13"/>
  <c r="AQ109" i="13"/>
  <c r="E110" i="13"/>
  <c r="F110" i="13"/>
  <c r="G110" i="13" s="1"/>
  <c r="J110" i="13"/>
  <c r="M110" i="13"/>
  <c r="P110" i="13"/>
  <c r="S110" i="13"/>
  <c r="V110" i="13"/>
  <c r="Y110" i="13"/>
  <c r="AB110" i="13"/>
  <c r="AE110" i="13"/>
  <c r="AH110" i="13"/>
  <c r="AK110" i="13"/>
  <c r="AN110" i="13"/>
  <c r="AQ110" i="13"/>
  <c r="H111" i="13"/>
  <c r="I111" i="13"/>
  <c r="K111" i="13"/>
  <c r="L111" i="13"/>
  <c r="M111" i="13" s="1"/>
  <c r="N111" i="13"/>
  <c r="O111" i="13"/>
  <c r="P111" i="13" s="1"/>
  <c r="Q111" i="13"/>
  <c r="R111" i="13"/>
  <c r="S111" i="13" s="1"/>
  <c r="T111" i="13"/>
  <c r="U111" i="13"/>
  <c r="V111" i="13" s="1"/>
  <c r="W111" i="13"/>
  <c r="X111" i="13"/>
  <c r="Y111" i="13" s="1"/>
  <c r="Z111" i="13"/>
  <c r="AA111" i="13"/>
  <c r="AB111" i="13" s="1"/>
  <c r="AC111" i="13"/>
  <c r="AD111" i="13"/>
  <c r="AE111" i="13" s="1"/>
  <c r="AF111" i="13"/>
  <c r="AG111" i="13"/>
  <c r="AH111" i="13" s="1"/>
  <c r="AI111" i="13"/>
  <c r="AJ111" i="13"/>
  <c r="AK111" i="13" s="1"/>
  <c r="AL111" i="13"/>
  <c r="AM111" i="13"/>
  <c r="AN111" i="13" s="1"/>
  <c r="AO111" i="13"/>
  <c r="AP111" i="13"/>
  <c r="AQ111" i="13" s="1"/>
  <c r="E112" i="13"/>
  <c r="F112" i="13"/>
  <c r="G112" i="13" s="1"/>
  <c r="J112" i="13"/>
  <c r="M112" i="13"/>
  <c r="P112" i="13"/>
  <c r="S112" i="13"/>
  <c r="V112" i="13"/>
  <c r="Y112" i="13"/>
  <c r="AB112" i="13"/>
  <c r="AE112" i="13"/>
  <c r="AH112" i="13"/>
  <c r="AK112" i="13"/>
  <c r="AN112" i="13"/>
  <c r="AQ112" i="13"/>
  <c r="E113" i="13"/>
  <c r="F113" i="13"/>
  <c r="G113" i="13" s="1"/>
  <c r="J113" i="13"/>
  <c r="M113" i="13"/>
  <c r="P113" i="13"/>
  <c r="S113" i="13"/>
  <c r="V113" i="13"/>
  <c r="Y113" i="13"/>
  <c r="AB113" i="13"/>
  <c r="AE113" i="13"/>
  <c r="AH113" i="13"/>
  <c r="AK113" i="13"/>
  <c r="AN113" i="13"/>
  <c r="AQ113" i="13"/>
  <c r="H114" i="13"/>
  <c r="I114" i="13"/>
  <c r="K114" i="13"/>
  <c r="L114" i="13"/>
  <c r="M114" i="13" s="1"/>
  <c r="N114" i="13"/>
  <c r="O114" i="13"/>
  <c r="P114" i="13" s="1"/>
  <c r="Q114" i="13"/>
  <c r="R114" i="13"/>
  <c r="S114" i="13" s="1"/>
  <c r="T114" i="13"/>
  <c r="U114" i="13"/>
  <c r="V114" i="13" s="1"/>
  <c r="W114" i="13"/>
  <c r="X114" i="13"/>
  <c r="Y114" i="13" s="1"/>
  <c r="Z114" i="13"/>
  <c r="AA114" i="13"/>
  <c r="AB114" i="13" s="1"/>
  <c r="AC114" i="13"/>
  <c r="AD114" i="13"/>
  <c r="AE114" i="13" s="1"/>
  <c r="AF114" i="13"/>
  <c r="AG114" i="13"/>
  <c r="AH114" i="13" s="1"/>
  <c r="AI114" i="13"/>
  <c r="AJ114" i="13"/>
  <c r="AK114" i="13" s="1"/>
  <c r="AL114" i="13"/>
  <c r="AM114" i="13"/>
  <c r="AN114" i="13" s="1"/>
  <c r="AO114" i="13"/>
  <c r="AP114" i="13"/>
  <c r="AQ114" i="13" s="1"/>
  <c r="E115" i="13"/>
  <c r="F115" i="13"/>
  <c r="G115" i="13" s="1"/>
  <c r="J115" i="13"/>
  <c r="M115" i="13"/>
  <c r="P115" i="13"/>
  <c r="S115" i="13"/>
  <c r="V115" i="13"/>
  <c r="Y115" i="13"/>
  <c r="AB115" i="13"/>
  <c r="AE115" i="13"/>
  <c r="AH115" i="13"/>
  <c r="AK115" i="13"/>
  <c r="AN115" i="13"/>
  <c r="AQ115" i="13"/>
  <c r="E116" i="13"/>
  <c r="F116" i="13"/>
  <c r="G116" i="13" s="1"/>
  <c r="J116" i="13"/>
  <c r="M116" i="13"/>
  <c r="P116" i="13"/>
  <c r="S116" i="13"/>
  <c r="V116" i="13"/>
  <c r="Y116" i="13"/>
  <c r="AB116" i="13"/>
  <c r="AE116" i="13"/>
  <c r="AH116" i="13"/>
  <c r="AK116" i="13"/>
  <c r="AN116" i="13"/>
  <c r="AQ116" i="13"/>
  <c r="H117" i="13"/>
  <c r="I117" i="13"/>
  <c r="J117" i="13" s="1"/>
  <c r="K117" i="13"/>
  <c r="L117" i="13"/>
  <c r="M117" i="13" s="1"/>
  <c r="N117" i="13"/>
  <c r="O117" i="13"/>
  <c r="P117" i="13" s="1"/>
  <c r="Q117" i="13"/>
  <c r="R117" i="13"/>
  <c r="S117" i="13" s="1"/>
  <c r="T117" i="13"/>
  <c r="U117" i="13"/>
  <c r="V117" i="13" s="1"/>
  <c r="W117" i="13"/>
  <c r="X117" i="13"/>
  <c r="Y117" i="13" s="1"/>
  <c r="Z117" i="13"/>
  <c r="AA117" i="13"/>
  <c r="AB117" i="13" s="1"/>
  <c r="AC117" i="13"/>
  <c r="AD117" i="13"/>
  <c r="AE117" i="13" s="1"/>
  <c r="AF117" i="13"/>
  <c r="AG117" i="13"/>
  <c r="AH117" i="13" s="1"/>
  <c r="AI117" i="13"/>
  <c r="AJ117" i="13"/>
  <c r="AK117" i="13" s="1"/>
  <c r="AL117" i="13"/>
  <c r="AM117" i="13"/>
  <c r="AN117" i="13" s="1"/>
  <c r="AO117" i="13"/>
  <c r="AP117" i="13"/>
  <c r="AQ117" i="13" s="1"/>
  <c r="E118" i="13"/>
  <c r="F118" i="13"/>
  <c r="G118" i="13" s="1"/>
  <c r="J118" i="13"/>
  <c r="M118" i="13"/>
  <c r="P118" i="13"/>
  <c r="S118" i="13"/>
  <c r="V118" i="13"/>
  <c r="Y118" i="13"/>
  <c r="AB118" i="13"/>
  <c r="AE118" i="13"/>
  <c r="AH118" i="13"/>
  <c r="AK118" i="13"/>
  <c r="AN118" i="13"/>
  <c r="AQ118" i="13"/>
  <c r="E119" i="13"/>
  <c r="F119" i="13"/>
  <c r="G119" i="13" s="1"/>
  <c r="J119" i="13"/>
  <c r="M119" i="13"/>
  <c r="P119" i="13"/>
  <c r="S119" i="13"/>
  <c r="V119" i="13"/>
  <c r="Y119" i="13"/>
  <c r="AB119" i="13"/>
  <c r="AE119" i="13"/>
  <c r="AH119" i="13"/>
  <c r="AK119" i="13"/>
  <c r="AN119" i="13"/>
  <c r="AQ119" i="13"/>
  <c r="H120" i="13"/>
  <c r="I120" i="13"/>
  <c r="J120" i="13"/>
  <c r="K120" i="13"/>
  <c r="L120" i="13"/>
  <c r="M120" i="13" s="1"/>
  <c r="N120" i="13"/>
  <c r="O120" i="13"/>
  <c r="P120" i="13" s="1"/>
  <c r="Q120" i="13"/>
  <c r="R120" i="13"/>
  <c r="S120" i="13" s="1"/>
  <c r="T120" i="13"/>
  <c r="U120" i="13"/>
  <c r="V120" i="13" s="1"/>
  <c r="W120" i="13"/>
  <c r="X120" i="13"/>
  <c r="Y120" i="13" s="1"/>
  <c r="Z120" i="13"/>
  <c r="AA120" i="13"/>
  <c r="AB120" i="13" s="1"/>
  <c r="AC120" i="13"/>
  <c r="AD120" i="13"/>
  <c r="AE120" i="13" s="1"/>
  <c r="AF120" i="13"/>
  <c r="AG120" i="13"/>
  <c r="AH120" i="13" s="1"/>
  <c r="AI120" i="13"/>
  <c r="AJ120" i="13"/>
  <c r="AK120" i="13" s="1"/>
  <c r="AL120" i="13"/>
  <c r="AM120" i="13"/>
  <c r="AN120" i="13" s="1"/>
  <c r="AO120" i="13"/>
  <c r="AP120" i="13"/>
  <c r="AQ120" i="13" s="1"/>
  <c r="E121" i="13"/>
  <c r="F121" i="13"/>
  <c r="G121" i="13" s="1"/>
  <c r="J121" i="13"/>
  <c r="M121" i="13"/>
  <c r="P121" i="13"/>
  <c r="S121" i="13"/>
  <c r="V121" i="13"/>
  <c r="Y121" i="13"/>
  <c r="AB121" i="13"/>
  <c r="AE121" i="13"/>
  <c r="AH121" i="13"/>
  <c r="AK121" i="13"/>
  <c r="AN121" i="13"/>
  <c r="AQ121" i="13"/>
  <c r="E122" i="13"/>
  <c r="F122" i="13"/>
  <c r="G122" i="13" s="1"/>
  <c r="J122" i="13"/>
  <c r="M122" i="13"/>
  <c r="P122" i="13"/>
  <c r="S122" i="13"/>
  <c r="V122" i="13"/>
  <c r="Y122" i="13"/>
  <c r="AB122" i="13"/>
  <c r="AE122" i="13"/>
  <c r="AH122" i="13"/>
  <c r="AK122" i="13"/>
  <c r="AN122" i="13"/>
  <c r="AQ122" i="13"/>
  <c r="H123" i="13"/>
  <c r="I123" i="13"/>
  <c r="K123" i="13"/>
  <c r="L123" i="13"/>
  <c r="M123" i="13" s="1"/>
  <c r="N123" i="13"/>
  <c r="O123" i="13"/>
  <c r="P123" i="13" s="1"/>
  <c r="Q123" i="13"/>
  <c r="R123" i="13"/>
  <c r="S123" i="13" s="1"/>
  <c r="T123" i="13"/>
  <c r="U123" i="13"/>
  <c r="V123" i="13" s="1"/>
  <c r="W123" i="13"/>
  <c r="X123" i="13"/>
  <c r="Y123" i="13" s="1"/>
  <c r="Z123" i="13"/>
  <c r="AA123" i="13"/>
  <c r="AB123" i="13" s="1"/>
  <c r="AC123" i="13"/>
  <c r="AD123" i="13"/>
  <c r="AE123" i="13" s="1"/>
  <c r="AF123" i="13"/>
  <c r="AG123" i="13"/>
  <c r="AH123" i="13" s="1"/>
  <c r="AI123" i="13"/>
  <c r="AJ123" i="13"/>
  <c r="AK123" i="13" s="1"/>
  <c r="AL123" i="13"/>
  <c r="AM123" i="13"/>
  <c r="AN123" i="13" s="1"/>
  <c r="AO123" i="13"/>
  <c r="AP123" i="13"/>
  <c r="AQ123" i="13" s="1"/>
  <c r="E124" i="13"/>
  <c r="F124" i="13"/>
  <c r="G124" i="13" s="1"/>
  <c r="J124" i="13"/>
  <c r="M124" i="13"/>
  <c r="P124" i="13"/>
  <c r="S124" i="13"/>
  <c r="V124" i="13"/>
  <c r="Y124" i="13"/>
  <c r="AB124" i="13"/>
  <c r="AE124" i="13"/>
  <c r="AH124" i="13"/>
  <c r="AK124" i="13"/>
  <c r="AN124" i="13"/>
  <c r="AQ124" i="13"/>
  <c r="E125" i="13"/>
  <c r="F125" i="13"/>
  <c r="G125" i="13" s="1"/>
  <c r="J125" i="13"/>
  <c r="M125" i="13"/>
  <c r="P125" i="13"/>
  <c r="S125" i="13"/>
  <c r="V125" i="13"/>
  <c r="Y125" i="13"/>
  <c r="AB125" i="13"/>
  <c r="AE125" i="13"/>
  <c r="AH125" i="13"/>
  <c r="AK125" i="13"/>
  <c r="AN125" i="13"/>
  <c r="AQ125" i="13"/>
  <c r="H126" i="13"/>
  <c r="I126" i="13"/>
  <c r="K126" i="13"/>
  <c r="L126" i="13"/>
  <c r="M126" i="13" s="1"/>
  <c r="N126" i="13"/>
  <c r="O126" i="13"/>
  <c r="P126" i="13" s="1"/>
  <c r="Q126" i="13"/>
  <c r="R126" i="13"/>
  <c r="S126" i="13" s="1"/>
  <c r="T126" i="13"/>
  <c r="U126" i="13"/>
  <c r="V126" i="13" s="1"/>
  <c r="W126" i="13"/>
  <c r="X126" i="13"/>
  <c r="Y126" i="13" s="1"/>
  <c r="Z126" i="13"/>
  <c r="AA126" i="13"/>
  <c r="AB126" i="13" s="1"/>
  <c r="AC126" i="13"/>
  <c r="AD126" i="13"/>
  <c r="AE126" i="13" s="1"/>
  <c r="AF126" i="13"/>
  <c r="AG126" i="13"/>
  <c r="AH126" i="13" s="1"/>
  <c r="AI126" i="13"/>
  <c r="AJ126" i="13"/>
  <c r="AK126" i="13" s="1"/>
  <c r="AL126" i="13"/>
  <c r="AM126" i="13"/>
  <c r="AN126" i="13" s="1"/>
  <c r="AO126" i="13"/>
  <c r="AP126" i="13"/>
  <c r="AQ126" i="13" s="1"/>
  <c r="E127" i="13"/>
  <c r="F127" i="13"/>
  <c r="G127" i="13" s="1"/>
  <c r="J127" i="13"/>
  <c r="M127" i="13"/>
  <c r="P127" i="13"/>
  <c r="S127" i="13"/>
  <c r="V127" i="13"/>
  <c r="Y127" i="13"/>
  <c r="AB127" i="13"/>
  <c r="AE127" i="13"/>
  <c r="AH127" i="13"/>
  <c r="AK127" i="13"/>
  <c r="AN127" i="13"/>
  <c r="AQ127" i="13"/>
  <c r="E128" i="13"/>
  <c r="F128" i="13"/>
  <c r="G128" i="13" s="1"/>
  <c r="J128" i="13"/>
  <c r="M128" i="13"/>
  <c r="P128" i="13"/>
  <c r="S128" i="13"/>
  <c r="V128" i="13"/>
  <c r="Y128" i="13"/>
  <c r="AB128" i="13"/>
  <c r="AE128" i="13"/>
  <c r="AH128" i="13"/>
  <c r="AK128" i="13"/>
  <c r="AN128" i="13"/>
  <c r="AQ128" i="13"/>
  <c r="H129" i="13"/>
  <c r="I129" i="13"/>
  <c r="J129" i="13" s="1"/>
  <c r="K129" i="13"/>
  <c r="L129" i="13"/>
  <c r="M129" i="13" s="1"/>
  <c r="N129" i="13"/>
  <c r="O129" i="13"/>
  <c r="P129" i="13" s="1"/>
  <c r="Q129" i="13"/>
  <c r="R129" i="13"/>
  <c r="S129" i="13" s="1"/>
  <c r="T129" i="13"/>
  <c r="U129" i="13"/>
  <c r="V129" i="13" s="1"/>
  <c r="W129" i="13"/>
  <c r="X129" i="13"/>
  <c r="Y129" i="13" s="1"/>
  <c r="Z129" i="13"/>
  <c r="AA129" i="13"/>
  <c r="AB129" i="13" s="1"/>
  <c r="AC129" i="13"/>
  <c r="AD129" i="13"/>
  <c r="AE129" i="13" s="1"/>
  <c r="AF129" i="13"/>
  <c r="AG129" i="13"/>
  <c r="AH129" i="13" s="1"/>
  <c r="AI129" i="13"/>
  <c r="AJ129" i="13"/>
  <c r="AK129" i="13" s="1"/>
  <c r="AL129" i="13"/>
  <c r="AM129" i="13"/>
  <c r="AN129" i="13" s="1"/>
  <c r="AO129" i="13"/>
  <c r="AP129" i="13"/>
  <c r="AQ129" i="13" s="1"/>
  <c r="E130" i="13"/>
  <c r="F130" i="13"/>
  <c r="G130" i="13" s="1"/>
  <c r="J130" i="13"/>
  <c r="M130" i="13"/>
  <c r="P130" i="13"/>
  <c r="S130" i="13"/>
  <c r="V130" i="13"/>
  <c r="Y130" i="13"/>
  <c r="AB130" i="13"/>
  <c r="AE130" i="13"/>
  <c r="AH130" i="13"/>
  <c r="AK130" i="13"/>
  <c r="AN130" i="13"/>
  <c r="AQ130" i="13"/>
  <c r="E131" i="13"/>
  <c r="F131" i="13"/>
  <c r="G131" i="13" s="1"/>
  <c r="J131" i="13"/>
  <c r="M131" i="13"/>
  <c r="P131" i="13"/>
  <c r="S131" i="13"/>
  <c r="V131" i="13"/>
  <c r="Y131" i="13"/>
  <c r="AB131" i="13"/>
  <c r="AE131" i="13"/>
  <c r="AH131" i="13"/>
  <c r="AK131" i="13"/>
  <c r="AN131" i="13"/>
  <c r="AQ131" i="13"/>
  <c r="K64" i="13"/>
  <c r="L64" i="13"/>
  <c r="N64" i="13"/>
  <c r="O64" i="13"/>
  <c r="Q64" i="13"/>
  <c r="R64" i="13"/>
  <c r="T64" i="13"/>
  <c r="U64" i="13"/>
  <c r="W64" i="13"/>
  <c r="X64" i="13"/>
  <c r="Z64" i="13"/>
  <c r="AA64" i="13"/>
  <c r="AC64" i="13"/>
  <c r="AD64" i="13"/>
  <c r="AF64" i="13"/>
  <c r="AG64" i="13"/>
  <c r="AI64" i="13"/>
  <c r="AJ64" i="13"/>
  <c r="AL64" i="13"/>
  <c r="AM64" i="13"/>
  <c r="AO64" i="13"/>
  <c r="AP64" i="13"/>
  <c r="AQ64" i="13" s="1"/>
  <c r="K65" i="13"/>
  <c r="L65" i="13"/>
  <c r="M65" i="13" s="1"/>
  <c r="N65" i="13"/>
  <c r="O65" i="13"/>
  <c r="P65" i="13" s="1"/>
  <c r="Q65" i="13"/>
  <c r="R65" i="13"/>
  <c r="S65" i="13" s="1"/>
  <c r="T65" i="13"/>
  <c r="U65" i="13"/>
  <c r="V65" i="13" s="1"/>
  <c r="W65" i="13"/>
  <c r="X65" i="13"/>
  <c r="Y65" i="13" s="1"/>
  <c r="Z65" i="13"/>
  <c r="AA65" i="13"/>
  <c r="AB65" i="13" s="1"/>
  <c r="AC65" i="13"/>
  <c r="AD65" i="13"/>
  <c r="AE65" i="13" s="1"/>
  <c r="AF65" i="13"/>
  <c r="AG65" i="13"/>
  <c r="AH65" i="13" s="1"/>
  <c r="AI65" i="13"/>
  <c r="AJ65" i="13"/>
  <c r="AK65" i="13" s="1"/>
  <c r="AL65" i="13"/>
  <c r="AM65" i="13"/>
  <c r="AN65" i="13" s="1"/>
  <c r="AO65" i="13"/>
  <c r="AP65" i="13"/>
  <c r="AQ65" i="13" s="1"/>
  <c r="I64" i="13"/>
  <c r="I65" i="13"/>
  <c r="H65" i="13"/>
  <c r="H64" i="13"/>
  <c r="H78" i="13"/>
  <c r="I78" i="13"/>
  <c r="J78" i="13" s="1"/>
  <c r="K78" i="13"/>
  <c r="L78" i="13"/>
  <c r="N78" i="13"/>
  <c r="O78" i="13"/>
  <c r="Q78" i="13"/>
  <c r="R78" i="13"/>
  <c r="T78" i="13"/>
  <c r="U78" i="13"/>
  <c r="V78" i="13" s="1"/>
  <c r="W78" i="13"/>
  <c r="X78" i="13"/>
  <c r="Y78" i="13" s="1"/>
  <c r="Z78" i="13"/>
  <c r="AA78" i="13"/>
  <c r="AB78" i="13" s="1"/>
  <c r="AC78" i="13"/>
  <c r="AD78" i="13"/>
  <c r="AE78" i="13" s="1"/>
  <c r="AF78" i="13"/>
  <c r="AG78" i="13"/>
  <c r="AH78" i="13" s="1"/>
  <c r="AI78" i="13"/>
  <c r="AJ78" i="13"/>
  <c r="AK78" i="13" s="1"/>
  <c r="AL78" i="13"/>
  <c r="AM78" i="13"/>
  <c r="AN78" i="13" s="1"/>
  <c r="AO78" i="13"/>
  <c r="AP78" i="13"/>
  <c r="AQ78" i="13" s="1"/>
  <c r="E79" i="13"/>
  <c r="F79" i="13"/>
  <c r="J79" i="13"/>
  <c r="M79" i="13"/>
  <c r="P79" i="13"/>
  <c r="S79" i="13"/>
  <c r="V79" i="13"/>
  <c r="Y79" i="13"/>
  <c r="AB79" i="13"/>
  <c r="AE79" i="13"/>
  <c r="AH79" i="13"/>
  <c r="AK79" i="13"/>
  <c r="AQ79" i="13"/>
  <c r="E80" i="13"/>
  <c r="F80" i="13"/>
  <c r="G80" i="13" s="1"/>
  <c r="J80" i="13"/>
  <c r="M80" i="13"/>
  <c r="P80" i="13"/>
  <c r="S80" i="13"/>
  <c r="V80" i="13"/>
  <c r="Y80" i="13"/>
  <c r="AB80" i="13"/>
  <c r="AE80" i="13"/>
  <c r="AH80" i="13"/>
  <c r="AK80" i="13"/>
  <c r="AN80" i="13"/>
  <c r="AQ80" i="13"/>
  <c r="H81" i="13"/>
  <c r="I81" i="13"/>
  <c r="K81" i="13"/>
  <c r="L81" i="13"/>
  <c r="N81" i="13"/>
  <c r="O81" i="13"/>
  <c r="Q81" i="13"/>
  <c r="S81" i="13" s="1"/>
  <c r="T81" i="13"/>
  <c r="U81" i="13"/>
  <c r="V81" i="13" s="1"/>
  <c r="W81" i="13"/>
  <c r="X81" i="13"/>
  <c r="Z81" i="13"/>
  <c r="AA81" i="13"/>
  <c r="AB81" i="13" s="1"/>
  <c r="AC81" i="13"/>
  <c r="AD81" i="13"/>
  <c r="AF81" i="13"/>
  <c r="AG81" i="13"/>
  <c r="AH81" i="13" s="1"/>
  <c r="AI81" i="13"/>
  <c r="AJ81" i="13"/>
  <c r="AK81" i="13" s="1"/>
  <c r="AL81" i="13"/>
  <c r="AM81" i="13"/>
  <c r="AN81" i="13" s="1"/>
  <c r="AO81" i="13"/>
  <c r="AP81" i="13"/>
  <c r="AQ81" i="13" s="1"/>
  <c r="E82" i="13"/>
  <c r="F82" i="13"/>
  <c r="J82" i="13"/>
  <c r="M82" i="13"/>
  <c r="P82" i="13"/>
  <c r="S82" i="13"/>
  <c r="V82" i="13"/>
  <c r="Y82" i="13"/>
  <c r="AB82" i="13"/>
  <c r="AE82" i="13"/>
  <c r="AH82" i="13"/>
  <c r="AK82" i="13"/>
  <c r="AN82" i="13"/>
  <c r="AQ82" i="13"/>
  <c r="E83" i="13"/>
  <c r="F83" i="13"/>
  <c r="G83" i="13" s="1"/>
  <c r="J83" i="13"/>
  <c r="M83" i="13"/>
  <c r="P83" i="13"/>
  <c r="S83" i="13"/>
  <c r="V83" i="13"/>
  <c r="Y83" i="13"/>
  <c r="AB83" i="13"/>
  <c r="AE83" i="13"/>
  <c r="AH83" i="13"/>
  <c r="AK83" i="13"/>
  <c r="AN83" i="13"/>
  <c r="AQ83" i="13"/>
  <c r="H84" i="13"/>
  <c r="I84" i="13"/>
  <c r="J84" i="13" s="1"/>
  <c r="K84" i="13"/>
  <c r="L84" i="13"/>
  <c r="M84" i="13" s="1"/>
  <c r="N84" i="13"/>
  <c r="O84" i="13"/>
  <c r="P84" i="13" s="1"/>
  <c r="Q84" i="13"/>
  <c r="R84" i="13"/>
  <c r="S84" i="13" s="1"/>
  <c r="T84" i="13"/>
  <c r="U84" i="13"/>
  <c r="V84" i="13" s="1"/>
  <c r="W84" i="13"/>
  <c r="X84" i="13"/>
  <c r="Y84" i="13" s="1"/>
  <c r="Z84" i="13"/>
  <c r="AA84" i="13"/>
  <c r="AB84" i="13" s="1"/>
  <c r="AC84" i="13"/>
  <c r="AD84" i="13"/>
  <c r="AE84" i="13" s="1"/>
  <c r="AF84" i="13"/>
  <c r="AG84" i="13"/>
  <c r="AH84" i="13" s="1"/>
  <c r="AI84" i="13"/>
  <c r="AJ84" i="13"/>
  <c r="AK84" i="13" s="1"/>
  <c r="AL84" i="13"/>
  <c r="AM84" i="13"/>
  <c r="AN84" i="13" s="1"/>
  <c r="AO84" i="13"/>
  <c r="AP84" i="13"/>
  <c r="AQ84" i="13" s="1"/>
  <c r="E85" i="13"/>
  <c r="F85" i="13"/>
  <c r="J85" i="13"/>
  <c r="M85" i="13"/>
  <c r="P85" i="13"/>
  <c r="S85" i="13"/>
  <c r="V85" i="13"/>
  <c r="Y85" i="13"/>
  <c r="AB85" i="13"/>
  <c r="AE85" i="13"/>
  <c r="AH85" i="13"/>
  <c r="AK85" i="13"/>
  <c r="AN85" i="13"/>
  <c r="AQ85" i="13"/>
  <c r="E86" i="13"/>
  <c r="F86" i="13"/>
  <c r="G86" i="13" s="1"/>
  <c r="J86" i="13"/>
  <c r="M86" i="13"/>
  <c r="P86" i="13"/>
  <c r="S86" i="13"/>
  <c r="V86" i="13"/>
  <c r="Y86" i="13"/>
  <c r="AB86" i="13"/>
  <c r="AE86" i="13"/>
  <c r="AH86" i="13"/>
  <c r="AK86" i="13"/>
  <c r="AN86" i="13"/>
  <c r="AQ86" i="13"/>
  <c r="H87" i="13"/>
  <c r="I87" i="13"/>
  <c r="J87" i="13" s="1"/>
  <c r="K87" i="13"/>
  <c r="L87" i="13"/>
  <c r="N87" i="13"/>
  <c r="O87" i="13"/>
  <c r="P87" i="13" s="1"/>
  <c r="Q87" i="13"/>
  <c r="R87" i="13"/>
  <c r="S87" i="13" s="1"/>
  <c r="T87" i="13"/>
  <c r="U87" i="13"/>
  <c r="V87" i="13" s="1"/>
  <c r="W87" i="13"/>
  <c r="X87" i="13"/>
  <c r="Y87" i="13" s="1"/>
  <c r="Z87" i="13"/>
  <c r="AA87" i="13"/>
  <c r="AB87" i="13" s="1"/>
  <c r="AC87" i="13"/>
  <c r="AD87" i="13"/>
  <c r="AE87" i="13" s="1"/>
  <c r="AF87" i="13"/>
  <c r="AG87" i="13"/>
  <c r="AH87" i="13" s="1"/>
  <c r="AI87" i="13"/>
  <c r="AJ87" i="13"/>
  <c r="AK87" i="13" s="1"/>
  <c r="AL87" i="13"/>
  <c r="AM87" i="13"/>
  <c r="AN87" i="13" s="1"/>
  <c r="AO87" i="13"/>
  <c r="AP87" i="13"/>
  <c r="AQ87" i="13" s="1"/>
  <c r="E88" i="13"/>
  <c r="F88" i="13"/>
  <c r="J88" i="13"/>
  <c r="M88" i="13"/>
  <c r="P88" i="13"/>
  <c r="S88" i="13"/>
  <c r="V88" i="13"/>
  <c r="Y88" i="13"/>
  <c r="AB88" i="13"/>
  <c r="AE88" i="13"/>
  <c r="AH88" i="13"/>
  <c r="AK88" i="13"/>
  <c r="AN88" i="13"/>
  <c r="AQ88" i="13"/>
  <c r="E89" i="13"/>
  <c r="F89" i="13"/>
  <c r="G89" i="13" s="1"/>
  <c r="J89" i="13"/>
  <c r="M89" i="13"/>
  <c r="P89" i="13"/>
  <c r="S89" i="13"/>
  <c r="V89" i="13"/>
  <c r="Y89" i="13"/>
  <c r="AB89" i="13"/>
  <c r="AE89" i="13"/>
  <c r="AH89" i="13"/>
  <c r="AK89" i="13"/>
  <c r="AN89" i="13"/>
  <c r="AQ89" i="13"/>
  <c r="AO155" i="13" l="1"/>
  <c r="E157" i="13"/>
  <c r="AP155" i="13"/>
  <c r="AQ155" i="13" s="1"/>
  <c r="AJ155" i="13"/>
  <c r="L155" i="13"/>
  <c r="J157" i="13"/>
  <c r="AG155" i="13"/>
  <c r="AH155" i="13" s="1"/>
  <c r="AA155" i="13"/>
  <c r="AB155" i="13" s="1"/>
  <c r="O155" i="13"/>
  <c r="P155" i="13" s="1"/>
  <c r="H155" i="13"/>
  <c r="I155" i="13"/>
  <c r="J155" i="13" s="1"/>
  <c r="AF155" i="13"/>
  <c r="T155" i="13"/>
  <c r="N155" i="13"/>
  <c r="E161" i="13"/>
  <c r="AF158" i="13"/>
  <c r="AA158" i="13"/>
  <c r="Y159" i="13"/>
  <c r="L158" i="13"/>
  <c r="M158" i="13" s="1"/>
  <c r="AJ158" i="13"/>
  <c r="T158" i="13"/>
  <c r="N158" i="13"/>
  <c r="AK156" i="13"/>
  <c r="AL158" i="13"/>
  <c r="AK159" i="13"/>
  <c r="AH64" i="13"/>
  <c r="AE81" i="13"/>
  <c r="AE64" i="13"/>
  <c r="X158" i="13"/>
  <c r="Y158" i="13" s="1"/>
  <c r="G82" i="13"/>
  <c r="Y81" i="13"/>
  <c r="AB152" i="13"/>
  <c r="Y64" i="13"/>
  <c r="G103" i="13"/>
  <c r="V91" i="13"/>
  <c r="V159" i="13"/>
  <c r="E152" i="13"/>
  <c r="S64" i="13"/>
  <c r="V156" i="13"/>
  <c r="V64" i="13"/>
  <c r="F156" i="13"/>
  <c r="W158" i="13"/>
  <c r="E156" i="13"/>
  <c r="F159" i="13"/>
  <c r="AO158" i="13"/>
  <c r="Q158" i="13"/>
  <c r="AM155" i="13"/>
  <c r="AI155" i="13"/>
  <c r="AK155" i="13" s="1"/>
  <c r="Z155" i="13"/>
  <c r="R155" i="13"/>
  <c r="X155" i="13"/>
  <c r="Y155" i="13" s="1"/>
  <c r="G153" i="13"/>
  <c r="Z158" i="13"/>
  <c r="AM158" i="13"/>
  <c r="AN158" i="13" s="1"/>
  <c r="AI158" i="13"/>
  <c r="O158" i="13"/>
  <c r="P158" i="13" s="1"/>
  <c r="K158" i="13"/>
  <c r="AQ156" i="13"/>
  <c r="AL155" i="13"/>
  <c r="AH156" i="13"/>
  <c r="AD155" i="13"/>
  <c r="AE155" i="13" s="1"/>
  <c r="U155" i="13"/>
  <c r="V155" i="13" s="1"/>
  <c r="Q155" i="13"/>
  <c r="K155" i="13"/>
  <c r="M155" i="13" s="1"/>
  <c r="I158" i="13"/>
  <c r="J158" i="13" s="1"/>
  <c r="AC158" i="13"/>
  <c r="P152" i="13"/>
  <c r="F161" i="13"/>
  <c r="G161" i="13" s="1"/>
  <c r="F160" i="13"/>
  <c r="G160" i="13" s="1"/>
  <c r="E160" i="13"/>
  <c r="AP158" i="13"/>
  <c r="AQ158" i="13" s="1"/>
  <c r="AD158" i="13"/>
  <c r="AE158" i="13" s="1"/>
  <c r="R158" i="13"/>
  <c r="S158" i="13" s="1"/>
  <c r="E159" i="13"/>
  <c r="AN159" i="13"/>
  <c r="AB159" i="13"/>
  <c r="P159" i="13"/>
  <c r="AG158" i="13"/>
  <c r="AH158" i="13" s="1"/>
  <c r="U158" i="13"/>
  <c r="V158" i="13" s="1"/>
  <c r="J159" i="13"/>
  <c r="M156" i="13"/>
  <c r="AN156" i="13"/>
  <c r="AB156" i="13"/>
  <c r="P156" i="13"/>
  <c r="G22" i="13"/>
  <c r="G21" i="13"/>
  <c r="F16" i="13"/>
  <c r="G16" i="13" s="1"/>
  <c r="G20" i="13"/>
  <c r="F14" i="13"/>
  <c r="G14" i="13" s="1"/>
  <c r="E14" i="13"/>
  <c r="F15" i="13"/>
  <c r="G15" i="13" s="1"/>
  <c r="AF90" i="13"/>
  <c r="T90" i="13"/>
  <c r="M64" i="13"/>
  <c r="Z63" i="13"/>
  <c r="I90" i="13"/>
  <c r="J90" i="13" s="1"/>
  <c r="F91" i="13"/>
  <c r="H90" i="13"/>
  <c r="AC90" i="13"/>
  <c r="AL90" i="13"/>
  <c r="N90" i="13"/>
  <c r="AA90" i="13"/>
  <c r="W90" i="13"/>
  <c r="AO90" i="13"/>
  <c r="Q90" i="13"/>
  <c r="Z90" i="13"/>
  <c r="AM90" i="13"/>
  <c r="AI90" i="13"/>
  <c r="O90" i="13"/>
  <c r="P90" i="13" s="1"/>
  <c r="K90" i="13"/>
  <c r="AL63" i="13"/>
  <c r="AF63" i="13"/>
  <c r="F92" i="13"/>
  <c r="G92" i="13" s="1"/>
  <c r="AP90" i="13"/>
  <c r="AQ90" i="13" s="1"/>
  <c r="AD90" i="13"/>
  <c r="AE90" i="13" s="1"/>
  <c r="R90" i="13"/>
  <c r="S90" i="13" s="1"/>
  <c r="AN91" i="13"/>
  <c r="AB91" i="13"/>
  <c r="P91" i="13"/>
  <c r="AG90" i="13"/>
  <c r="AH90" i="13" s="1"/>
  <c r="U90" i="13"/>
  <c r="V90" i="13" s="1"/>
  <c r="AJ90" i="13"/>
  <c r="AK90" i="13" s="1"/>
  <c r="X90" i="13"/>
  <c r="Y90" i="13" s="1"/>
  <c r="L90" i="13"/>
  <c r="M90" i="13" s="1"/>
  <c r="E91" i="13"/>
  <c r="E92" i="13"/>
  <c r="E120" i="13"/>
  <c r="E108" i="13"/>
  <c r="E96" i="13"/>
  <c r="E129" i="13"/>
  <c r="F123" i="13"/>
  <c r="G123" i="13" s="1"/>
  <c r="E117" i="13"/>
  <c r="F111" i="13"/>
  <c r="G111" i="13" s="1"/>
  <c r="E105" i="13"/>
  <c r="F99" i="13"/>
  <c r="G99" i="13" s="1"/>
  <c r="E93" i="13"/>
  <c r="E126" i="13"/>
  <c r="E114" i="13"/>
  <c r="E102" i="13"/>
  <c r="F126" i="13"/>
  <c r="G126" i="13" s="1"/>
  <c r="E123" i="13"/>
  <c r="F114" i="13"/>
  <c r="G114" i="13" s="1"/>
  <c r="E111" i="13"/>
  <c r="F102" i="13"/>
  <c r="E99" i="13"/>
  <c r="F120" i="13"/>
  <c r="G120" i="13" s="1"/>
  <c r="F108" i="13"/>
  <c r="G108" i="13" s="1"/>
  <c r="F129" i="13"/>
  <c r="G129" i="13" s="1"/>
  <c r="F117" i="13"/>
  <c r="G117" i="13" s="1"/>
  <c r="F105" i="13"/>
  <c r="G105" i="13" s="1"/>
  <c r="F93" i="13"/>
  <c r="G93" i="13" s="1"/>
  <c r="F96" i="13"/>
  <c r="G96" i="13" s="1"/>
  <c r="J126" i="13"/>
  <c r="J114" i="13"/>
  <c r="J102" i="13"/>
  <c r="J123" i="13"/>
  <c r="J111" i="13"/>
  <c r="J99" i="13"/>
  <c r="F78" i="13"/>
  <c r="M78" i="13"/>
  <c r="AJ63" i="13"/>
  <c r="AK63" i="13" s="1"/>
  <c r="T63" i="13"/>
  <c r="N63" i="13"/>
  <c r="AP63" i="13"/>
  <c r="AQ63" i="13" s="1"/>
  <c r="G88" i="13"/>
  <c r="AO63" i="13"/>
  <c r="AM63" i="13"/>
  <c r="AN63" i="13" s="1"/>
  <c r="AI63" i="13"/>
  <c r="AC63" i="13"/>
  <c r="X63" i="13"/>
  <c r="K63" i="13"/>
  <c r="AA63" i="13"/>
  <c r="W63" i="13"/>
  <c r="Q63" i="13"/>
  <c r="L63" i="13"/>
  <c r="AD63" i="13"/>
  <c r="R63" i="13"/>
  <c r="AK64" i="13"/>
  <c r="O63" i="13"/>
  <c r="AN64" i="13"/>
  <c r="AB64" i="13"/>
  <c r="P64" i="13"/>
  <c r="AG63" i="13"/>
  <c r="AH63" i="13" s="1"/>
  <c r="U63" i="13"/>
  <c r="E87" i="13"/>
  <c r="E84" i="13"/>
  <c r="G85" i="13"/>
  <c r="F81" i="13"/>
  <c r="P81" i="13"/>
  <c r="M81" i="13"/>
  <c r="E81" i="13"/>
  <c r="P78" i="13"/>
  <c r="G79" i="13"/>
  <c r="E78" i="13"/>
  <c r="F87" i="13"/>
  <c r="G87" i="13" s="1"/>
  <c r="M87" i="13"/>
  <c r="F84" i="13"/>
  <c r="G84" i="13" s="1"/>
  <c r="J81" i="13"/>
  <c r="S78" i="13"/>
  <c r="H63" i="13"/>
  <c r="I63" i="13"/>
  <c r="E64" i="13"/>
  <c r="F64" i="13"/>
  <c r="J64" i="13"/>
  <c r="E65" i="13"/>
  <c r="F65" i="13"/>
  <c r="G65" i="13" s="1"/>
  <c r="J65" i="13"/>
  <c r="H66" i="13"/>
  <c r="I66" i="13"/>
  <c r="K66" i="13"/>
  <c r="L66" i="13"/>
  <c r="M66" i="13" s="1"/>
  <c r="N66" i="13"/>
  <c r="O66" i="13"/>
  <c r="P66" i="13" s="1"/>
  <c r="Q66" i="13"/>
  <c r="R66" i="13"/>
  <c r="S66" i="13" s="1"/>
  <c r="V66" i="13"/>
  <c r="W66" i="13"/>
  <c r="X66" i="13"/>
  <c r="Y66" i="13" s="1"/>
  <c r="Z66" i="13"/>
  <c r="AA66" i="13"/>
  <c r="AB66" i="13" s="1"/>
  <c r="AC66" i="13"/>
  <c r="AD66" i="13"/>
  <c r="AE66" i="13" s="1"/>
  <c r="AF66" i="13"/>
  <c r="AG66" i="13"/>
  <c r="AH66" i="13" s="1"/>
  <c r="AI66" i="13"/>
  <c r="AJ66" i="13"/>
  <c r="AK66" i="13" s="1"/>
  <c r="AL66" i="13"/>
  <c r="AM66" i="13"/>
  <c r="AN66" i="13" s="1"/>
  <c r="AP66" i="13"/>
  <c r="AQ66" i="13" s="1"/>
  <c r="E67" i="13"/>
  <c r="F67" i="13"/>
  <c r="J67" i="13"/>
  <c r="M67" i="13"/>
  <c r="P67" i="13"/>
  <c r="S67" i="13"/>
  <c r="V67" i="13"/>
  <c r="Y67" i="13"/>
  <c r="AB67" i="13"/>
  <c r="AE67" i="13"/>
  <c r="AH67" i="13"/>
  <c r="AK67" i="13"/>
  <c r="AN67" i="13"/>
  <c r="AQ67" i="13"/>
  <c r="E68" i="13"/>
  <c r="F68" i="13"/>
  <c r="G68" i="13" s="1"/>
  <c r="J68" i="13"/>
  <c r="M68" i="13"/>
  <c r="P68" i="13"/>
  <c r="S68" i="13"/>
  <c r="V68" i="13"/>
  <c r="Y68" i="13"/>
  <c r="AB68" i="13"/>
  <c r="AE68" i="13"/>
  <c r="AH68" i="13"/>
  <c r="AK68" i="13"/>
  <c r="AN68" i="13"/>
  <c r="AQ68" i="13"/>
  <c r="H69" i="13"/>
  <c r="I69" i="13"/>
  <c r="J69" i="13" s="1"/>
  <c r="K69" i="13"/>
  <c r="L69" i="13"/>
  <c r="N69" i="13"/>
  <c r="O69" i="13"/>
  <c r="Q69" i="13"/>
  <c r="S69" i="13" s="1"/>
  <c r="T69" i="13"/>
  <c r="V69" i="13"/>
  <c r="W69" i="13"/>
  <c r="X69" i="13"/>
  <c r="Y69" i="13" s="1"/>
  <c r="Z69" i="13"/>
  <c r="AA69" i="13"/>
  <c r="AB69" i="13" s="1"/>
  <c r="AC69" i="13"/>
  <c r="AD69" i="13"/>
  <c r="AE69" i="13" s="1"/>
  <c r="AF69" i="13"/>
  <c r="AG69" i="13"/>
  <c r="AH69" i="13" s="1"/>
  <c r="AI69" i="13"/>
  <c r="AJ69" i="13"/>
  <c r="AK69" i="13" s="1"/>
  <c r="AL69" i="13"/>
  <c r="AM69" i="13"/>
  <c r="AN69" i="13" s="1"/>
  <c r="AO69" i="13"/>
  <c r="AP69" i="13"/>
  <c r="AQ69" i="13" s="1"/>
  <c r="E70" i="13"/>
  <c r="J70" i="13"/>
  <c r="M70" i="13"/>
  <c r="P70" i="13"/>
  <c r="S70" i="13"/>
  <c r="V70" i="13"/>
  <c r="Y70" i="13"/>
  <c r="AB70" i="13"/>
  <c r="AE70" i="13"/>
  <c r="AH70" i="13"/>
  <c r="AK70" i="13"/>
  <c r="AN70" i="13"/>
  <c r="AQ70" i="13"/>
  <c r="E71" i="13"/>
  <c r="F71" i="13"/>
  <c r="G71" i="13" s="1"/>
  <c r="J71" i="13"/>
  <c r="M71" i="13"/>
  <c r="P71" i="13"/>
  <c r="S71" i="13"/>
  <c r="V71" i="13"/>
  <c r="Y71" i="13"/>
  <c r="AB71" i="13"/>
  <c r="AE71" i="13"/>
  <c r="AH71" i="13"/>
  <c r="AK71" i="13"/>
  <c r="AN71" i="13"/>
  <c r="AQ71" i="13"/>
  <c r="H72" i="13"/>
  <c r="I72" i="13"/>
  <c r="K72" i="13"/>
  <c r="L72" i="13"/>
  <c r="N72" i="13"/>
  <c r="O72" i="13"/>
  <c r="Q72" i="13"/>
  <c r="S72" i="13" s="1"/>
  <c r="T72" i="13"/>
  <c r="U72" i="13"/>
  <c r="V72" i="13" s="1"/>
  <c r="W72" i="13"/>
  <c r="X72" i="13"/>
  <c r="Z72" i="13"/>
  <c r="AA72" i="13"/>
  <c r="AB72" i="13" s="1"/>
  <c r="AC72" i="13"/>
  <c r="AD72" i="13"/>
  <c r="AE72" i="13" s="1"/>
  <c r="AF72" i="13"/>
  <c r="AG72" i="13"/>
  <c r="AI72" i="13"/>
  <c r="AJ72" i="13"/>
  <c r="AK72" i="13" s="1"/>
  <c r="AL72" i="13"/>
  <c r="AM72" i="13"/>
  <c r="AN72" i="13" s="1"/>
  <c r="AO72" i="13"/>
  <c r="AP72" i="13"/>
  <c r="AQ72" i="13" s="1"/>
  <c r="E73" i="13"/>
  <c r="F73" i="13"/>
  <c r="J73" i="13"/>
  <c r="M73" i="13"/>
  <c r="P73" i="13"/>
  <c r="S73" i="13"/>
  <c r="V73" i="13"/>
  <c r="Y73" i="13"/>
  <c r="AB73" i="13"/>
  <c r="AE73" i="13"/>
  <c r="AH73" i="13"/>
  <c r="AK73" i="13"/>
  <c r="AN73" i="13"/>
  <c r="AQ73" i="13"/>
  <c r="E74" i="13"/>
  <c r="F74" i="13"/>
  <c r="G74" i="13" s="1"/>
  <c r="J74" i="13"/>
  <c r="M74" i="13"/>
  <c r="P74" i="13"/>
  <c r="S74" i="13"/>
  <c r="V74" i="13"/>
  <c r="Y74" i="13"/>
  <c r="AB74" i="13"/>
  <c r="AE74" i="13"/>
  <c r="AH74" i="13"/>
  <c r="AK74" i="13"/>
  <c r="AN74" i="13"/>
  <c r="AQ74" i="13"/>
  <c r="H75" i="13"/>
  <c r="I75" i="13"/>
  <c r="J75" i="13" s="1"/>
  <c r="K75" i="13"/>
  <c r="L75" i="13"/>
  <c r="N75" i="13"/>
  <c r="O75" i="13"/>
  <c r="Q75" i="13"/>
  <c r="R75" i="13"/>
  <c r="S75" i="13" s="1"/>
  <c r="T75" i="13"/>
  <c r="U75" i="13"/>
  <c r="V75" i="13" s="1"/>
  <c r="W75" i="13"/>
  <c r="X75" i="13"/>
  <c r="Z75" i="13"/>
  <c r="AA75" i="13"/>
  <c r="AC75" i="13"/>
  <c r="AD75" i="13"/>
  <c r="AE75" i="13" s="1"/>
  <c r="AF75" i="13"/>
  <c r="AG75" i="13"/>
  <c r="AH75" i="13" s="1"/>
  <c r="AI75" i="13"/>
  <c r="AJ75" i="13"/>
  <c r="AK75" i="13" s="1"/>
  <c r="AL75" i="13"/>
  <c r="AM75" i="13"/>
  <c r="AN75" i="13" s="1"/>
  <c r="AO75" i="13"/>
  <c r="AP75" i="13"/>
  <c r="AQ75" i="13" s="1"/>
  <c r="E76" i="13"/>
  <c r="F76" i="13"/>
  <c r="J76" i="13"/>
  <c r="M76" i="13"/>
  <c r="P76" i="13"/>
  <c r="S76" i="13"/>
  <c r="V76" i="13"/>
  <c r="Y76" i="13"/>
  <c r="AB76" i="13"/>
  <c r="AE76" i="13"/>
  <c r="AH76" i="13"/>
  <c r="AK76" i="13"/>
  <c r="AN76" i="13"/>
  <c r="AQ76" i="13"/>
  <c r="E77" i="13"/>
  <c r="F77" i="13"/>
  <c r="G77" i="13" s="1"/>
  <c r="J77" i="13"/>
  <c r="M77" i="13"/>
  <c r="P77" i="13"/>
  <c r="S77" i="13"/>
  <c r="V77" i="13"/>
  <c r="Y77" i="13"/>
  <c r="AB77" i="13"/>
  <c r="AE77" i="13"/>
  <c r="AH77" i="13"/>
  <c r="AK77" i="13"/>
  <c r="AN77" i="13"/>
  <c r="AQ77" i="13"/>
  <c r="M63" i="13" l="1"/>
  <c r="AN90" i="13"/>
  <c r="AB158" i="13"/>
  <c r="AK158" i="13"/>
  <c r="P63" i="13"/>
  <c r="F155" i="13"/>
  <c r="AN155" i="13"/>
  <c r="AB63" i="13"/>
  <c r="AB75" i="13"/>
  <c r="AH72" i="13"/>
  <c r="AE63" i="13"/>
  <c r="AB90" i="13"/>
  <c r="Y75" i="13"/>
  <c r="Y63" i="13"/>
  <c r="Y72" i="13"/>
  <c r="G102" i="13"/>
  <c r="G91" i="13"/>
  <c r="V63" i="13"/>
  <c r="S63" i="13"/>
  <c r="S155" i="13"/>
  <c r="E158" i="13"/>
  <c r="G67" i="13"/>
  <c r="G159" i="13"/>
  <c r="G156" i="13"/>
  <c r="E155" i="13"/>
  <c r="E179" i="13" s="1"/>
  <c r="F158" i="13"/>
  <c r="J153" i="13"/>
  <c r="I152" i="13"/>
  <c r="J63" i="13"/>
  <c r="P72" i="13"/>
  <c r="G78" i="13"/>
  <c r="E90" i="13"/>
  <c r="G64" i="13"/>
  <c r="G81" i="13"/>
  <c r="F90" i="13"/>
  <c r="M69" i="13"/>
  <c r="P75" i="13"/>
  <c r="M72" i="13"/>
  <c r="P69" i="13"/>
  <c r="G76" i="13"/>
  <c r="G73" i="13"/>
  <c r="G70" i="13"/>
  <c r="E72" i="13"/>
  <c r="F66" i="13"/>
  <c r="M75" i="13"/>
  <c r="F75" i="13"/>
  <c r="E75" i="13"/>
  <c r="F69" i="13"/>
  <c r="E66" i="13"/>
  <c r="F72" i="13"/>
  <c r="J72" i="13"/>
  <c r="E69" i="13"/>
  <c r="F63" i="13"/>
  <c r="E63" i="13"/>
  <c r="J66" i="13"/>
  <c r="P140" i="13"/>
  <c r="S140" i="13"/>
  <c r="V140" i="13"/>
  <c r="AN140" i="13"/>
  <c r="S141" i="13"/>
  <c r="V141" i="13"/>
  <c r="Y141" i="13"/>
  <c r="AB138" i="13"/>
  <c r="AE141" i="13"/>
  <c r="AH138" i="13"/>
  <c r="AI150" i="13"/>
  <c r="AK138" i="13"/>
  <c r="AL150" i="13"/>
  <c r="AN141" i="13"/>
  <c r="AO150" i="13"/>
  <c r="I150" i="13"/>
  <c r="I149" i="13"/>
  <c r="H150" i="13"/>
  <c r="H149" i="13"/>
  <c r="G155" i="13" l="1"/>
  <c r="Y137" i="13"/>
  <c r="G90" i="13"/>
  <c r="G158" i="13"/>
  <c r="G66" i="13"/>
  <c r="J152" i="13"/>
  <c r="F152" i="13"/>
  <c r="AH140" i="13"/>
  <c r="P141" i="13"/>
  <c r="AQ140" i="13"/>
  <c r="Y140" i="13"/>
  <c r="G63" i="13"/>
  <c r="G75" i="13"/>
  <c r="G72" i="13"/>
  <c r="G69" i="13"/>
  <c r="AL136" i="13"/>
  <c r="Q139" i="13"/>
  <c r="AH150" i="13"/>
  <c r="AH141" i="13"/>
  <c r="AP149" i="13"/>
  <c r="AQ149" i="13" s="1"/>
  <c r="AQ137" i="13"/>
  <c r="AD139" i="13"/>
  <c r="AE139" i="13" s="1"/>
  <c r="AK141" i="13"/>
  <c r="AB141" i="13"/>
  <c r="X139" i="13"/>
  <c r="N139" i="13"/>
  <c r="L139" i="13"/>
  <c r="M139" i="13" s="1"/>
  <c r="AE137" i="13"/>
  <c r="AB150" i="13"/>
  <c r="AI136" i="13"/>
  <c r="AI139" i="13"/>
  <c r="AE140" i="13"/>
  <c r="M140" i="13"/>
  <c r="AE150" i="13"/>
  <c r="P149" i="13"/>
  <c r="AJ150" i="13"/>
  <c r="AK150" i="13" s="1"/>
  <c r="P138" i="13"/>
  <c r="P150" i="13"/>
  <c r="M137" i="13"/>
  <c r="AC136" i="13"/>
  <c r="AC148" i="13"/>
  <c r="AQ141" i="13"/>
  <c r="T139" i="13"/>
  <c r="AK140" i="13"/>
  <c r="AF136" i="13"/>
  <c r="AF148" i="13"/>
  <c r="AB140" i="13"/>
  <c r="W139" i="13"/>
  <c r="AJ139" i="13"/>
  <c r="AK139" i="13" s="1"/>
  <c r="AH137" i="13"/>
  <c r="AL149" i="13"/>
  <c r="AL148" i="13" s="1"/>
  <c r="M141" i="13"/>
  <c r="AO139" i="13"/>
  <c r="Z139" i="13"/>
  <c r="R139" i="13"/>
  <c r="S139" i="13" s="1"/>
  <c r="AF139" i="13"/>
  <c r="X136" i="13"/>
  <c r="AN137" i="13"/>
  <c r="T136" i="13"/>
  <c r="T148" i="13"/>
  <c r="K136" i="13"/>
  <c r="K148" i="13"/>
  <c r="AI149" i="13"/>
  <c r="AI148" i="13" s="1"/>
  <c r="AL139" i="13"/>
  <c r="U139" i="13"/>
  <c r="V139" i="13" s="1"/>
  <c r="AP139" i="13"/>
  <c r="AQ139" i="13" s="1"/>
  <c r="AG139" i="13"/>
  <c r="AH139" i="13" s="1"/>
  <c r="AC139" i="13"/>
  <c r="K139" i="13"/>
  <c r="AG136" i="13"/>
  <c r="AM139" i="13"/>
  <c r="AN139" i="13" s="1"/>
  <c r="AA139" i="13"/>
  <c r="O139" i="13"/>
  <c r="P139" i="13" s="1"/>
  <c r="I139" i="13"/>
  <c r="J139" i="13" s="1"/>
  <c r="H139" i="13"/>
  <c r="E138" i="13"/>
  <c r="E140" i="13"/>
  <c r="F140" i="13"/>
  <c r="E141" i="13"/>
  <c r="F141" i="13"/>
  <c r="G141" i="13" s="1"/>
  <c r="E146" i="13"/>
  <c r="F146" i="13"/>
  <c r="E147" i="13"/>
  <c r="F147" i="13"/>
  <c r="G147" i="13" s="1"/>
  <c r="E150" i="13"/>
  <c r="K145" i="13"/>
  <c r="L145" i="13"/>
  <c r="M145" i="13" s="1"/>
  <c r="N145" i="13"/>
  <c r="O145" i="13"/>
  <c r="P145" i="13" s="1"/>
  <c r="Q145" i="13"/>
  <c r="R145" i="13"/>
  <c r="S145" i="13" s="1"/>
  <c r="T145" i="13"/>
  <c r="U145" i="13"/>
  <c r="V145" i="13" s="1"/>
  <c r="W145" i="13"/>
  <c r="X145" i="13"/>
  <c r="Y145" i="13" s="1"/>
  <c r="Z145" i="13"/>
  <c r="AA145" i="13"/>
  <c r="AC145" i="13"/>
  <c r="AD145" i="13"/>
  <c r="AE145" i="13" s="1"/>
  <c r="AF145" i="13"/>
  <c r="AG145" i="13"/>
  <c r="AH145" i="13" s="1"/>
  <c r="AI145" i="13"/>
  <c r="AJ145" i="13"/>
  <c r="AK145" i="13" s="1"/>
  <c r="AL145" i="13"/>
  <c r="AM145" i="13"/>
  <c r="AN145" i="13" s="1"/>
  <c r="AP145" i="13"/>
  <c r="AQ145" i="13" s="1"/>
  <c r="M146" i="13"/>
  <c r="P146" i="13"/>
  <c r="S146" i="13"/>
  <c r="V146" i="13"/>
  <c r="Y146" i="13"/>
  <c r="AB146" i="13"/>
  <c r="AE146" i="13"/>
  <c r="AH146" i="13"/>
  <c r="AK146" i="13"/>
  <c r="AN146" i="13"/>
  <c r="AQ146" i="13"/>
  <c r="M147" i="13"/>
  <c r="P147" i="13"/>
  <c r="S147" i="13"/>
  <c r="V147" i="13"/>
  <c r="Y147" i="13"/>
  <c r="AB147" i="13"/>
  <c r="AE147" i="13"/>
  <c r="AH147" i="13"/>
  <c r="AK147" i="13"/>
  <c r="AN147" i="13"/>
  <c r="AQ147" i="13"/>
  <c r="J150" i="13"/>
  <c r="H148" i="13"/>
  <c r="I136" i="13"/>
  <c r="H136" i="13"/>
  <c r="J137" i="13"/>
  <c r="J140" i="13"/>
  <c r="J141" i="13"/>
  <c r="H145" i="13"/>
  <c r="I145" i="13"/>
  <c r="J145" i="13" s="1"/>
  <c r="J146" i="13"/>
  <c r="J147" i="13"/>
  <c r="J149" i="13"/>
  <c r="K28" i="13"/>
  <c r="K133" i="13" s="1"/>
  <c r="L28" i="13"/>
  <c r="N28" i="13"/>
  <c r="N133" i="13" s="1"/>
  <c r="O28" i="13"/>
  <c r="Q28" i="13"/>
  <c r="Q133" i="13" s="1"/>
  <c r="R28" i="13"/>
  <c r="T28" i="13"/>
  <c r="T133" i="13" s="1"/>
  <c r="U28" i="13"/>
  <c r="W28" i="13"/>
  <c r="W133" i="13" s="1"/>
  <c r="X28" i="13"/>
  <c r="Z28" i="13"/>
  <c r="Z133" i="13" s="1"/>
  <c r="AA28" i="13"/>
  <c r="AC28" i="13"/>
  <c r="AC133" i="13" s="1"/>
  <c r="AD28" i="13"/>
  <c r="AF28" i="13"/>
  <c r="AF133" i="13" s="1"/>
  <c r="AF11" i="13" s="1"/>
  <c r="AG28" i="13"/>
  <c r="AI28" i="13"/>
  <c r="AI133" i="13" s="1"/>
  <c r="AJ28" i="13"/>
  <c r="AL28" i="13"/>
  <c r="AL133" i="13" s="1"/>
  <c r="AL11" i="13" s="1"/>
  <c r="AM28" i="13"/>
  <c r="AO28" i="13"/>
  <c r="AO133" i="13" s="1"/>
  <c r="AP28" i="13"/>
  <c r="K29" i="13"/>
  <c r="K134" i="13" s="1"/>
  <c r="K12" i="13" s="1"/>
  <c r="L29" i="13"/>
  <c r="L134" i="13" s="1"/>
  <c r="N29" i="13"/>
  <c r="N134" i="13" s="1"/>
  <c r="N12" i="13" s="1"/>
  <c r="O29" i="13"/>
  <c r="O134" i="13" s="1"/>
  <c r="Q29" i="13"/>
  <c r="Q134" i="13" s="1"/>
  <c r="Q12" i="13" s="1"/>
  <c r="R29" i="13"/>
  <c r="T29" i="13"/>
  <c r="T134" i="13" s="1"/>
  <c r="T12" i="13" s="1"/>
  <c r="U29" i="13"/>
  <c r="W29" i="13"/>
  <c r="W134" i="13" s="1"/>
  <c r="W12" i="13" s="1"/>
  <c r="X29" i="13"/>
  <c r="Z29" i="13"/>
  <c r="Z134" i="13" s="1"/>
  <c r="Z12" i="13" s="1"/>
  <c r="AA29" i="13"/>
  <c r="AC29" i="13"/>
  <c r="AC134" i="13" s="1"/>
  <c r="AC12" i="13" s="1"/>
  <c r="AD29" i="13"/>
  <c r="AF29" i="13"/>
  <c r="AF134" i="13" s="1"/>
  <c r="AF12" i="13" s="1"/>
  <c r="AG29" i="13"/>
  <c r="AI29" i="13"/>
  <c r="AI134" i="13" s="1"/>
  <c r="AI12" i="13" s="1"/>
  <c r="AJ29" i="13"/>
  <c r="AL29" i="13"/>
  <c r="AL134" i="13" s="1"/>
  <c r="AM29" i="13"/>
  <c r="AO29" i="13"/>
  <c r="AO134" i="13" s="1"/>
  <c r="AO12" i="13" s="1"/>
  <c r="AP29" i="13"/>
  <c r="H30" i="13"/>
  <c r="I30" i="13"/>
  <c r="K30" i="13"/>
  <c r="L30" i="13"/>
  <c r="M30" i="13" s="1"/>
  <c r="N30" i="13"/>
  <c r="O30" i="13"/>
  <c r="P30" i="13" s="1"/>
  <c r="Q30" i="13"/>
  <c r="R30" i="13"/>
  <c r="S30" i="13" s="1"/>
  <c r="T30" i="13"/>
  <c r="U30" i="13"/>
  <c r="V30" i="13" s="1"/>
  <c r="W30" i="13"/>
  <c r="X30" i="13"/>
  <c r="Y30" i="13" s="1"/>
  <c r="Z30" i="13"/>
  <c r="AA30" i="13"/>
  <c r="AB30" i="13" s="1"/>
  <c r="AC30" i="13"/>
  <c r="AD30" i="13"/>
  <c r="AE30" i="13" s="1"/>
  <c r="AF30" i="13"/>
  <c r="AG30" i="13"/>
  <c r="AH30" i="13" s="1"/>
  <c r="AI30" i="13"/>
  <c r="AJ30" i="13"/>
  <c r="AK30" i="13" s="1"/>
  <c r="AL30" i="13"/>
  <c r="AM30" i="13"/>
  <c r="AN30" i="13" s="1"/>
  <c r="AO30" i="13"/>
  <c r="AP30" i="13"/>
  <c r="J31" i="13"/>
  <c r="M31" i="13"/>
  <c r="P31" i="13"/>
  <c r="S31" i="13"/>
  <c r="V31" i="13"/>
  <c r="Y31" i="13"/>
  <c r="AB31" i="13"/>
  <c r="AE31" i="13"/>
  <c r="AH31" i="13"/>
  <c r="AK31" i="13"/>
  <c r="AN31" i="13"/>
  <c r="AQ31" i="13"/>
  <c r="J32" i="13"/>
  <c r="M32" i="13"/>
  <c r="P32" i="13"/>
  <c r="S32" i="13"/>
  <c r="V32" i="13"/>
  <c r="Y32" i="13"/>
  <c r="AB32" i="13"/>
  <c r="AE32" i="13"/>
  <c r="AH32" i="13"/>
  <c r="AK32" i="13"/>
  <c r="AN32" i="13"/>
  <c r="AQ32" i="13"/>
  <c r="H33" i="13"/>
  <c r="I33" i="13"/>
  <c r="J33" i="13" s="1"/>
  <c r="K33" i="13"/>
  <c r="L33" i="13"/>
  <c r="N33" i="13"/>
  <c r="O33" i="13"/>
  <c r="Q33" i="13"/>
  <c r="R33" i="13"/>
  <c r="S33" i="13" s="1"/>
  <c r="T33" i="13"/>
  <c r="U33" i="13"/>
  <c r="V33" i="13" s="1"/>
  <c r="X33" i="13"/>
  <c r="Y33" i="13" s="1"/>
  <c r="Z33" i="13"/>
  <c r="AA33" i="13"/>
  <c r="AB33" i="13" s="1"/>
  <c r="AC33" i="13"/>
  <c r="AD33" i="13"/>
  <c r="AE33" i="13" s="1"/>
  <c r="AF33" i="13"/>
  <c r="AG33" i="13"/>
  <c r="AH33" i="13" s="1"/>
  <c r="AI33" i="13"/>
  <c r="AJ33" i="13"/>
  <c r="AK33" i="13" s="1"/>
  <c r="AL33" i="13"/>
  <c r="AM33" i="13"/>
  <c r="AN33" i="13" s="1"/>
  <c r="AO33" i="13"/>
  <c r="AP33" i="13"/>
  <c r="AQ33" i="13" s="1"/>
  <c r="J34" i="13"/>
  <c r="M34" i="13"/>
  <c r="P34" i="13"/>
  <c r="S34" i="13"/>
  <c r="V34" i="13"/>
  <c r="Y34" i="13"/>
  <c r="AB34" i="13"/>
  <c r="AE34" i="13"/>
  <c r="AH34" i="13"/>
  <c r="AK34" i="13"/>
  <c r="AN34" i="13"/>
  <c r="AQ34" i="13"/>
  <c r="J35" i="13"/>
  <c r="M35" i="13"/>
  <c r="P35" i="13"/>
  <c r="S35" i="13"/>
  <c r="V35" i="13"/>
  <c r="Y35" i="13"/>
  <c r="AB35" i="13"/>
  <c r="AE35" i="13"/>
  <c r="AH35" i="13"/>
  <c r="AK35" i="13"/>
  <c r="AN35" i="13"/>
  <c r="AQ35" i="13"/>
  <c r="H36" i="13"/>
  <c r="I36" i="13"/>
  <c r="J36" i="13" s="1"/>
  <c r="K36" i="13"/>
  <c r="L36" i="13"/>
  <c r="M36" i="13" s="1"/>
  <c r="N36" i="13"/>
  <c r="O36" i="13"/>
  <c r="P36" i="13" s="1"/>
  <c r="Q36" i="13"/>
  <c r="S36" i="13"/>
  <c r="T36" i="13"/>
  <c r="U36" i="13"/>
  <c r="V36" i="13" s="1"/>
  <c r="W36" i="13"/>
  <c r="X36" i="13"/>
  <c r="Y36" i="13" s="1"/>
  <c r="Z36" i="13"/>
  <c r="AA36" i="13"/>
  <c r="AB36" i="13" s="1"/>
  <c r="AC36" i="13"/>
  <c r="AD36" i="13"/>
  <c r="AE36" i="13" s="1"/>
  <c r="AF36" i="13"/>
  <c r="AG36" i="13"/>
  <c r="AH36" i="13" s="1"/>
  <c r="AI36" i="13"/>
  <c r="AJ36" i="13"/>
  <c r="AK36" i="13" s="1"/>
  <c r="AL36" i="13"/>
  <c r="AM36" i="13"/>
  <c r="AN36" i="13" s="1"/>
  <c r="AO36" i="13"/>
  <c r="AP36" i="13"/>
  <c r="AQ36" i="13" s="1"/>
  <c r="J37" i="13"/>
  <c r="M37" i="13"/>
  <c r="P37" i="13"/>
  <c r="S37" i="13"/>
  <c r="V37" i="13"/>
  <c r="Y37" i="13"/>
  <c r="AB37" i="13"/>
  <c r="AE37" i="13"/>
  <c r="AH37" i="13"/>
  <c r="AK37" i="13"/>
  <c r="AN37" i="13"/>
  <c r="AQ37" i="13"/>
  <c r="J38" i="13"/>
  <c r="M38" i="13"/>
  <c r="P38" i="13"/>
  <c r="S38" i="13"/>
  <c r="V38" i="13"/>
  <c r="Y38" i="13"/>
  <c r="AB38" i="13"/>
  <c r="AE38" i="13"/>
  <c r="AH38" i="13"/>
  <c r="AK38" i="13"/>
  <c r="AN38" i="13"/>
  <c r="AQ38" i="13"/>
  <c r="H39" i="13"/>
  <c r="I39" i="13"/>
  <c r="J39" i="13" s="1"/>
  <c r="K39" i="13"/>
  <c r="L39" i="13"/>
  <c r="M39" i="13" s="1"/>
  <c r="N39" i="13"/>
  <c r="O39" i="13"/>
  <c r="P39" i="13" s="1"/>
  <c r="Q39" i="13"/>
  <c r="S39" i="13"/>
  <c r="T39" i="13"/>
  <c r="U39" i="13"/>
  <c r="V39" i="13" s="1"/>
  <c r="W39" i="13"/>
  <c r="X39" i="13"/>
  <c r="Y39" i="13" s="1"/>
  <c r="Z39" i="13"/>
  <c r="AA39" i="13"/>
  <c r="AB39" i="13" s="1"/>
  <c r="AC39" i="13"/>
  <c r="AD39" i="13"/>
  <c r="AE39" i="13" s="1"/>
  <c r="AF39" i="13"/>
  <c r="AG39" i="13"/>
  <c r="AH39" i="13" s="1"/>
  <c r="AI39" i="13"/>
  <c r="AJ39" i="13"/>
  <c r="AK39" i="13" s="1"/>
  <c r="AL39" i="13"/>
  <c r="AM39" i="13"/>
  <c r="AN39" i="13" s="1"/>
  <c r="AO39" i="13"/>
  <c r="AP39" i="13"/>
  <c r="AQ39" i="13" s="1"/>
  <c r="J40" i="13"/>
  <c r="M40" i="13"/>
  <c r="P40" i="13"/>
  <c r="S40" i="13"/>
  <c r="V40" i="13"/>
  <c r="Y40" i="13"/>
  <c r="AB40" i="13"/>
  <c r="AE40" i="13"/>
  <c r="AH40" i="13"/>
  <c r="AK40" i="13"/>
  <c r="AN40" i="13"/>
  <c r="AQ40" i="13"/>
  <c r="J41" i="13"/>
  <c r="M41" i="13"/>
  <c r="P41" i="13"/>
  <c r="S41" i="13"/>
  <c r="V41" i="13"/>
  <c r="Y41" i="13"/>
  <c r="AB41" i="13"/>
  <c r="AE41" i="13"/>
  <c r="AH41" i="13"/>
  <c r="AK41" i="13"/>
  <c r="AN41" i="13"/>
  <c r="AQ41" i="13"/>
  <c r="H42" i="13"/>
  <c r="I42" i="13"/>
  <c r="J42" i="13" s="1"/>
  <c r="K42" i="13"/>
  <c r="L42" i="13"/>
  <c r="M42" i="13" s="1"/>
  <c r="N42" i="13"/>
  <c r="O42" i="13"/>
  <c r="P42" i="13" s="1"/>
  <c r="Q42" i="13"/>
  <c r="R42" i="13"/>
  <c r="S42" i="13" s="1"/>
  <c r="V42" i="13"/>
  <c r="W42" i="13"/>
  <c r="X42" i="13"/>
  <c r="Y42" i="13" s="1"/>
  <c r="Z42" i="13"/>
  <c r="AA42" i="13"/>
  <c r="AB42" i="13" s="1"/>
  <c r="AC42" i="13"/>
  <c r="AD42" i="13"/>
  <c r="AE42" i="13" s="1"/>
  <c r="AF42" i="13"/>
  <c r="AG42" i="13"/>
  <c r="AH42" i="13" s="1"/>
  <c r="AI42" i="13"/>
  <c r="AJ42" i="13"/>
  <c r="AK42" i="13" s="1"/>
  <c r="AL42" i="13"/>
  <c r="AM42" i="13"/>
  <c r="AN42" i="13" s="1"/>
  <c r="AO42" i="13"/>
  <c r="AP42" i="13"/>
  <c r="AQ42" i="13" s="1"/>
  <c r="J43" i="13"/>
  <c r="M43" i="13"/>
  <c r="P43" i="13"/>
  <c r="S43" i="13"/>
  <c r="V43" i="13"/>
  <c r="Y43" i="13"/>
  <c r="AB43" i="13"/>
  <c r="AE43" i="13"/>
  <c r="AH43" i="13"/>
  <c r="AK43" i="13"/>
  <c r="AN43" i="13"/>
  <c r="AQ43" i="13"/>
  <c r="J44" i="13"/>
  <c r="M44" i="13"/>
  <c r="P44" i="13"/>
  <c r="S44" i="13"/>
  <c r="V44" i="13"/>
  <c r="Y44" i="13"/>
  <c r="AB44" i="13"/>
  <c r="AE44" i="13"/>
  <c r="AH44" i="13"/>
  <c r="AK44" i="13"/>
  <c r="AN44" i="13"/>
  <c r="AQ44" i="13"/>
  <c r="H45" i="13"/>
  <c r="I45" i="13"/>
  <c r="J45" i="13" s="1"/>
  <c r="K45" i="13"/>
  <c r="L45" i="13"/>
  <c r="M45" i="13" s="1"/>
  <c r="N45" i="13"/>
  <c r="O45" i="13"/>
  <c r="P45" i="13" s="1"/>
  <c r="Q45" i="13"/>
  <c r="R45" i="13"/>
  <c r="S45" i="13" s="1"/>
  <c r="T45" i="13"/>
  <c r="U45" i="13"/>
  <c r="V45" i="13" s="1"/>
  <c r="Y45" i="13"/>
  <c r="AA45" i="13"/>
  <c r="AB45" i="13" s="1"/>
  <c r="AC45" i="13"/>
  <c r="AD45" i="13"/>
  <c r="AE45" i="13" s="1"/>
  <c r="AH45" i="13"/>
  <c r="AI45" i="13"/>
  <c r="AJ45" i="13"/>
  <c r="AK45" i="13" s="1"/>
  <c r="AL45" i="13"/>
  <c r="AM45" i="13"/>
  <c r="AN45" i="13" s="1"/>
  <c r="AO45" i="13"/>
  <c r="AP45" i="13"/>
  <c r="AQ45" i="13" s="1"/>
  <c r="J46" i="13"/>
  <c r="M46" i="13"/>
  <c r="P46" i="13"/>
  <c r="S46" i="13"/>
  <c r="V46" i="13"/>
  <c r="Y46" i="13"/>
  <c r="AB46" i="13"/>
  <c r="AE46" i="13"/>
  <c r="AH46" i="13"/>
  <c r="AK46" i="13"/>
  <c r="AN46" i="13"/>
  <c r="AQ46" i="13"/>
  <c r="J47" i="13"/>
  <c r="M47" i="13"/>
  <c r="P47" i="13"/>
  <c r="S47" i="13"/>
  <c r="V47" i="13"/>
  <c r="Y47" i="13"/>
  <c r="AB47" i="13"/>
  <c r="AE47" i="13"/>
  <c r="AH47" i="13"/>
  <c r="AK47" i="13"/>
  <c r="AN47" i="13"/>
  <c r="AQ47" i="13"/>
  <c r="H48" i="13"/>
  <c r="I48" i="13"/>
  <c r="J48" i="13" s="1"/>
  <c r="K48" i="13"/>
  <c r="L48" i="13"/>
  <c r="M48" i="13" s="1"/>
  <c r="N48" i="13"/>
  <c r="O48" i="13"/>
  <c r="P48" i="13" s="1"/>
  <c r="Q48" i="13"/>
  <c r="R48" i="13"/>
  <c r="S48" i="13" s="1"/>
  <c r="T48" i="13"/>
  <c r="U48" i="13"/>
  <c r="V48" i="13" s="1"/>
  <c r="W48" i="13"/>
  <c r="X48" i="13"/>
  <c r="Y48" i="13" s="1"/>
  <c r="Z48" i="13"/>
  <c r="AA48" i="13"/>
  <c r="AB48" i="13" s="1"/>
  <c r="AC48" i="13"/>
  <c r="AD48" i="13"/>
  <c r="AE48" i="13" s="1"/>
  <c r="AF48" i="13"/>
  <c r="AG48" i="13"/>
  <c r="AH48" i="13" s="1"/>
  <c r="AI48" i="13"/>
  <c r="AJ48" i="13"/>
  <c r="AK48" i="13" s="1"/>
  <c r="AL48" i="13"/>
  <c r="AM48" i="13"/>
  <c r="AN48" i="13" s="1"/>
  <c r="AO48" i="13"/>
  <c r="AP48" i="13"/>
  <c r="AQ48" i="13" s="1"/>
  <c r="J49" i="13"/>
  <c r="M49" i="13"/>
  <c r="P49" i="13"/>
  <c r="S49" i="13"/>
  <c r="V49" i="13"/>
  <c r="Y49" i="13"/>
  <c r="AB49" i="13"/>
  <c r="AE49" i="13"/>
  <c r="AH49" i="13"/>
  <c r="AK49" i="13"/>
  <c r="AN49" i="13"/>
  <c r="AQ49" i="13"/>
  <c r="J50" i="13"/>
  <c r="M50" i="13"/>
  <c r="P50" i="13"/>
  <c r="S50" i="13"/>
  <c r="V50" i="13"/>
  <c r="Y50" i="13"/>
  <c r="AB50" i="13"/>
  <c r="AE50" i="13"/>
  <c r="AH50" i="13"/>
  <c r="AK50" i="13"/>
  <c r="AN50" i="13"/>
  <c r="AQ50" i="13"/>
  <c r="H51" i="13"/>
  <c r="I51" i="13"/>
  <c r="J51" i="13" s="1"/>
  <c r="K51" i="13"/>
  <c r="L51" i="13"/>
  <c r="M51" i="13" s="1"/>
  <c r="N51" i="13"/>
  <c r="O51" i="13"/>
  <c r="P51" i="13" s="1"/>
  <c r="Q51" i="13"/>
  <c r="R51" i="13"/>
  <c r="S51" i="13" s="1"/>
  <c r="T51" i="13"/>
  <c r="U51" i="13"/>
  <c r="V51" i="13" s="1"/>
  <c r="W51" i="13"/>
  <c r="X51" i="13"/>
  <c r="Y51" i="13" s="1"/>
  <c r="Z51" i="13"/>
  <c r="AA51" i="13"/>
  <c r="AB51" i="13" s="1"/>
  <c r="AC51" i="13"/>
  <c r="AD51" i="13"/>
  <c r="AE51" i="13" s="1"/>
  <c r="AF51" i="13"/>
  <c r="AG51" i="13"/>
  <c r="AH51" i="13" s="1"/>
  <c r="AI51" i="13"/>
  <c r="AJ51" i="13"/>
  <c r="AK51" i="13" s="1"/>
  <c r="AL51" i="13"/>
  <c r="AM51" i="13"/>
  <c r="AN51" i="13" s="1"/>
  <c r="AO51" i="13"/>
  <c r="AP51" i="13"/>
  <c r="AQ51" i="13" s="1"/>
  <c r="J52" i="13"/>
  <c r="M52" i="13"/>
  <c r="P52" i="13"/>
  <c r="S52" i="13"/>
  <c r="V52" i="13"/>
  <c r="Y52" i="13"/>
  <c r="AB52" i="13"/>
  <c r="AE52" i="13"/>
  <c r="AH52" i="13"/>
  <c r="AK52" i="13"/>
  <c r="AN52" i="13"/>
  <c r="AQ52" i="13"/>
  <c r="J53" i="13"/>
  <c r="M53" i="13"/>
  <c r="P53" i="13"/>
  <c r="S53" i="13"/>
  <c r="V53" i="13"/>
  <c r="Y53" i="13"/>
  <c r="AB53" i="13"/>
  <c r="AE53" i="13"/>
  <c r="AH53" i="13"/>
  <c r="AK53" i="13"/>
  <c r="AN53" i="13"/>
  <c r="AQ53" i="13"/>
  <c r="H54" i="13"/>
  <c r="I54" i="13"/>
  <c r="J54" i="13" s="1"/>
  <c r="K54" i="13"/>
  <c r="L54" i="13"/>
  <c r="M54" i="13" s="1"/>
  <c r="N54" i="13"/>
  <c r="O54" i="13"/>
  <c r="P54" i="13" s="1"/>
  <c r="Q54" i="13"/>
  <c r="R54" i="13"/>
  <c r="S54" i="13" s="1"/>
  <c r="T54" i="13"/>
  <c r="U54" i="13"/>
  <c r="V54" i="13" s="1"/>
  <c r="W54" i="13"/>
  <c r="X54" i="13"/>
  <c r="Y54" i="13" s="1"/>
  <c r="Z54" i="13"/>
  <c r="AA54" i="13"/>
  <c r="AB54" i="13" s="1"/>
  <c r="AC54" i="13"/>
  <c r="AD54" i="13"/>
  <c r="AE54" i="13" s="1"/>
  <c r="AF54" i="13"/>
  <c r="AG54" i="13"/>
  <c r="AH54" i="13" s="1"/>
  <c r="AI54" i="13"/>
  <c r="AJ54" i="13"/>
  <c r="AK54" i="13" s="1"/>
  <c r="AL54" i="13"/>
  <c r="AM54" i="13"/>
  <c r="AN54" i="13" s="1"/>
  <c r="AO54" i="13"/>
  <c r="AP54" i="13"/>
  <c r="AQ54" i="13" s="1"/>
  <c r="J55" i="13"/>
  <c r="M55" i="13"/>
  <c r="P55" i="13"/>
  <c r="S55" i="13"/>
  <c r="V55" i="13"/>
  <c r="Y55" i="13"/>
  <c r="AB55" i="13"/>
  <c r="AE55" i="13"/>
  <c r="AH55" i="13"/>
  <c r="AK55" i="13"/>
  <c r="AN55" i="13"/>
  <c r="AQ55" i="13"/>
  <c r="J56" i="13"/>
  <c r="M56" i="13"/>
  <c r="P56" i="13"/>
  <c r="S56" i="13"/>
  <c r="V56" i="13"/>
  <c r="Y56" i="13"/>
  <c r="AB56" i="13"/>
  <c r="AE56" i="13"/>
  <c r="AH56" i="13"/>
  <c r="AK56" i="13"/>
  <c r="AN56" i="13"/>
  <c r="AQ56" i="13"/>
  <c r="H57" i="13"/>
  <c r="I57" i="13"/>
  <c r="J57" i="13" s="1"/>
  <c r="K57" i="13"/>
  <c r="L57" i="13"/>
  <c r="M57" i="13" s="1"/>
  <c r="N57" i="13"/>
  <c r="O57" i="13"/>
  <c r="P57" i="13" s="1"/>
  <c r="Q57" i="13"/>
  <c r="R57" i="13"/>
  <c r="S57" i="13" s="1"/>
  <c r="T57" i="13"/>
  <c r="U57" i="13"/>
  <c r="V57" i="13" s="1"/>
  <c r="W57" i="13"/>
  <c r="X57" i="13"/>
  <c r="Y57" i="13" s="1"/>
  <c r="Z57" i="13"/>
  <c r="AA57" i="13"/>
  <c r="AB57" i="13" s="1"/>
  <c r="AC57" i="13"/>
  <c r="AD57" i="13"/>
  <c r="AE57" i="13" s="1"/>
  <c r="AF57" i="13"/>
  <c r="AG57" i="13"/>
  <c r="AH57" i="13" s="1"/>
  <c r="AI57" i="13"/>
  <c r="AJ57" i="13"/>
  <c r="AK57" i="13" s="1"/>
  <c r="AL57" i="13"/>
  <c r="AM57" i="13"/>
  <c r="AN57" i="13" s="1"/>
  <c r="AO57" i="13"/>
  <c r="AP57" i="13"/>
  <c r="AQ57" i="13" s="1"/>
  <c r="J58" i="13"/>
  <c r="M58" i="13"/>
  <c r="P58" i="13"/>
  <c r="S58" i="13"/>
  <c r="V58" i="13"/>
  <c r="Y58" i="13"/>
  <c r="AB58" i="13"/>
  <c r="AE58" i="13"/>
  <c r="AH58" i="13"/>
  <c r="AK58" i="13"/>
  <c r="AN58" i="13"/>
  <c r="AQ58" i="13"/>
  <c r="J59" i="13"/>
  <c r="M59" i="13"/>
  <c r="P59" i="13"/>
  <c r="S59" i="13"/>
  <c r="V59" i="13"/>
  <c r="Y59" i="13"/>
  <c r="AB59" i="13"/>
  <c r="AE59" i="13"/>
  <c r="AH59" i="13"/>
  <c r="AK59" i="13"/>
  <c r="AN59" i="13"/>
  <c r="AQ59" i="13"/>
  <c r="K60" i="13"/>
  <c r="L60" i="13"/>
  <c r="M60" i="13" s="1"/>
  <c r="N60" i="13"/>
  <c r="O60" i="13"/>
  <c r="P60" i="13" s="1"/>
  <c r="Q60" i="13"/>
  <c r="S60" i="13"/>
  <c r="T60" i="13"/>
  <c r="U60" i="13"/>
  <c r="W60" i="13"/>
  <c r="X60" i="13"/>
  <c r="Y60" i="13" s="1"/>
  <c r="Z60" i="13"/>
  <c r="AA60" i="13"/>
  <c r="AB60" i="13" s="1"/>
  <c r="AC60" i="13"/>
  <c r="AD60" i="13"/>
  <c r="AE60" i="13" s="1"/>
  <c r="AF60" i="13"/>
  <c r="AG60" i="13"/>
  <c r="AH60" i="13" s="1"/>
  <c r="AI60" i="13"/>
  <c r="AJ60" i="13"/>
  <c r="AK60" i="13" s="1"/>
  <c r="AL60" i="13"/>
  <c r="AM60" i="13"/>
  <c r="AN60" i="13" s="1"/>
  <c r="AO60" i="13"/>
  <c r="AP60" i="13"/>
  <c r="AQ60" i="13" s="1"/>
  <c r="M61" i="13"/>
  <c r="P61" i="13"/>
  <c r="S61" i="13"/>
  <c r="V61" i="13"/>
  <c r="Y61" i="13"/>
  <c r="AB61" i="13"/>
  <c r="AE61" i="13"/>
  <c r="AH61" i="13"/>
  <c r="AK61" i="13"/>
  <c r="AN61" i="13"/>
  <c r="AQ61" i="13"/>
  <c r="M62" i="13"/>
  <c r="P62" i="13"/>
  <c r="S62" i="13"/>
  <c r="V62" i="13"/>
  <c r="Y62" i="13"/>
  <c r="AB62" i="13"/>
  <c r="AE62" i="13"/>
  <c r="AH62" i="13"/>
  <c r="AK62" i="13"/>
  <c r="AN62" i="13"/>
  <c r="AQ62" i="13"/>
  <c r="I28" i="13"/>
  <c r="I133" i="13" s="1"/>
  <c r="I11" i="13" s="1"/>
  <c r="H28" i="13"/>
  <c r="H133" i="13" s="1"/>
  <c r="H11" i="13" s="1"/>
  <c r="I29" i="13"/>
  <c r="H29" i="13"/>
  <c r="H134" i="13" s="1"/>
  <c r="H12" i="13" s="1"/>
  <c r="E31" i="13"/>
  <c r="E37" i="13"/>
  <c r="E38" i="13"/>
  <c r="E43" i="13"/>
  <c r="E50" i="13"/>
  <c r="E56" i="13"/>
  <c r="J61" i="13"/>
  <c r="J62" i="13"/>
  <c r="I60" i="13"/>
  <c r="J60" i="13" s="1"/>
  <c r="H60" i="13"/>
  <c r="F31" i="13"/>
  <c r="F32" i="13"/>
  <c r="G32" i="13" s="1"/>
  <c r="F34" i="13"/>
  <c r="F35" i="13"/>
  <c r="F37" i="13"/>
  <c r="G37" i="13" s="1"/>
  <c r="F38" i="13"/>
  <c r="G38" i="13" s="1"/>
  <c r="F40" i="13"/>
  <c r="F41" i="13"/>
  <c r="G41" i="13" s="1"/>
  <c r="F43" i="13"/>
  <c r="F44" i="13"/>
  <c r="G44" i="13" s="1"/>
  <c r="F46" i="13"/>
  <c r="F47" i="13"/>
  <c r="G47" i="13" s="1"/>
  <c r="F49" i="13"/>
  <c r="F50" i="13"/>
  <c r="G50" i="13" s="1"/>
  <c r="F52" i="13"/>
  <c r="F53" i="13"/>
  <c r="G53" i="13" s="1"/>
  <c r="F55" i="13"/>
  <c r="G55" i="13" s="1"/>
  <c r="F56" i="13"/>
  <c r="G56" i="13" s="1"/>
  <c r="F58" i="13"/>
  <c r="G58" i="13" s="1"/>
  <c r="F59" i="13"/>
  <c r="G59" i="13" s="1"/>
  <c r="F61" i="13"/>
  <c r="F62" i="13"/>
  <c r="G62" i="13" s="1"/>
  <c r="G152" i="13" l="1"/>
  <c r="F179" i="13"/>
  <c r="G179" i="13" s="1"/>
  <c r="T11" i="13"/>
  <c r="T10" i="13" s="1"/>
  <c r="AB139" i="13"/>
  <c r="K11" i="13"/>
  <c r="K18" i="13" s="1"/>
  <c r="G146" i="13"/>
  <c r="AB137" i="13"/>
  <c r="AB145" i="13"/>
  <c r="Y139" i="13"/>
  <c r="G140" i="13"/>
  <c r="G40" i="13"/>
  <c r="G43" i="13"/>
  <c r="AF10" i="13"/>
  <c r="O12" i="13"/>
  <c r="P12" i="13" s="1"/>
  <c r="AL12" i="13"/>
  <c r="AL10" i="13" s="1"/>
  <c r="AI11" i="13"/>
  <c r="AI18" i="13" s="1"/>
  <c r="AC11" i="13"/>
  <c r="AC18" i="13" s="1"/>
  <c r="I18" i="13"/>
  <c r="I24" i="13"/>
  <c r="Z19" i="13"/>
  <c r="Z25" i="13"/>
  <c r="N19" i="13"/>
  <c r="N25" i="13"/>
  <c r="AO19" i="13"/>
  <c r="AO25" i="13"/>
  <c r="AI19" i="13"/>
  <c r="AI25" i="13"/>
  <c r="AC19" i="13"/>
  <c r="AC25" i="13"/>
  <c r="W19" i="13"/>
  <c r="W25" i="13"/>
  <c r="Q19" i="13"/>
  <c r="Q25" i="13"/>
  <c r="K19" i="13"/>
  <c r="K25" i="13"/>
  <c r="AL18" i="13"/>
  <c r="AL24" i="13"/>
  <c r="AF19" i="13"/>
  <c r="AF25" i="13"/>
  <c r="T19" i="13"/>
  <c r="T25" i="13"/>
  <c r="H19" i="13"/>
  <c r="H25" i="13"/>
  <c r="H18" i="13"/>
  <c r="H24" i="13"/>
  <c r="J11" i="13"/>
  <c r="H10" i="13"/>
  <c r="E134" i="13"/>
  <c r="M134" i="13"/>
  <c r="AL132" i="13"/>
  <c r="AF132" i="13"/>
  <c r="Z132" i="13"/>
  <c r="T132" i="13"/>
  <c r="P134" i="13"/>
  <c r="AN29" i="13"/>
  <c r="AM134" i="13"/>
  <c r="AH29" i="13"/>
  <c r="AG134" i="13"/>
  <c r="AG12" i="13" s="1"/>
  <c r="AH12" i="13" s="1"/>
  <c r="AB29" i="13"/>
  <c r="AA134" i="13"/>
  <c r="AA12" i="13" s="1"/>
  <c r="AB12" i="13" s="1"/>
  <c r="V29" i="13"/>
  <c r="U134" i="13"/>
  <c r="AQ28" i="13"/>
  <c r="AP133" i="13"/>
  <c r="AP11" i="13" s="1"/>
  <c r="AK28" i="13"/>
  <c r="AJ133" i="13"/>
  <c r="AE28" i="13"/>
  <c r="AD133" i="13"/>
  <c r="Y28" i="13"/>
  <c r="X133" i="13"/>
  <c r="X11" i="13" s="1"/>
  <c r="S28" i="13"/>
  <c r="R133" i="13"/>
  <c r="M28" i="13"/>
  <c r="L133" i="13"/>
  <c r="L11" i="13" s="1"/>
  <c r="J133" i="13"/>
  <c r="N132" i="13"/>
  <c r="AO132" i="13"/>
  <c r="AI132" i="13"/>
  <c r="AC132" i="13"/>
  <c r="W132" i="13"/>
  <c r="Q132" i="13"/>
  <c r="K132" i="13"/>
  <c r="E133" i="13"/>
  <c r="H132" i="13"/>
  <c r="AQ29" i="13"/>
  <c r="AP134" i="13"/>
  <c r="AK29" i="13"/>
  <c r="AJ134" i="13"/>
  <c r="AJ12" i="13" s="1"/>
  <c r="AK12" i="13" s="1"/>
  <c r="AE29" i="13"/>
  <c r="AD134" i="13"/>
  <c r="AD12" i="13" s="1"/>
  <c r="AE12" i="13" s="1"/>
  <c r="Y29" i="13"/>
  <c r="X134" i="13"/>
  <c r="S29" i="13"/>
  <c r="R134" i="13"/>
  <c r="AN28" i="13"/>
  <c r="AM133" i="13"/>
  <c r="AH28" i="13"/>
  <c r="AG133" i="13"/>
  <c r="AG11" i="13" s="1"/>
  <c r="AB28" i="13"/>
  <c r="AA133" i="13"/>
  <c r="V28" i="13"/>
  <c r="U133" i="13"/>
  <c r="P28" i="13"/>
  <c r="O133" i="13"/>
  <c r="O11" i="13" s="1"/>
  <c r="J29" i="13"/>
  <c r="I134" i="13"/>
  <c r="I12" i="13" s="1"/>
  <c r="P137" i="13"/>
  <c r="M33" i="13"/>
  <c r="AD136" i="13"/>
  <c r="AE136" i="13" s="1"/>
  <c r="U136" i="13"/>
  <c r="O136" i="13"/>
  <c r="AE138" i="13"/>
  <c r="E137" i="13"/>
  <c r="AE149" i="13"/>
  <c r="AH136" i="13"/>
  <c r="J136" i="13"/>
  <c r="E139" i="13"/>
  <c r="AM150" i="13"/>
  <c r="AN150" i="13" s="1"/>
  <c r="AN138" i="13"/>
  <c r="M138" i="13"/>
  <c r="L148" i="13"/>
  <c r="M148" i="13" s="1"/>
  <c r="AJ136" i="13"/>
  <c r="AJ149" i="13"/>
  <c r="AK137" i="13"/>
  <c r="F138" i="13"/>
  <c r="G138" i="13" s="1"/>
  <c r="Q136" i="13"/>
  <c r="Q148" i="13"/>
  <c r="R136" i="13"/>
  <c r="S137" i="13"/>
  <c r="AO136" i="13"/>
  <c r="AO149" i="13"/>
  <c r="AO148" i="13" s="1"/>
  <c r="AG148" i="13"/>
  <c r="AH148" i="13" s="1"/>
  <c r="AH149" i="13"/>
  <c r="W136" i="13"/>
  <c r="Y136" i="13" s="1"/>
  <c r="W148" i="13"/>
  <c r="O148" i="13"/>
  <c r="P148" i="13" s="1"/>
  <c r="L136" i="13"/>
  <c r="AP150" i="13"/>
  <c r="AQ138" i="13"/>
  <c r="AP136" i="13"/>
  <c r="Z27" i="13"/>
  <c r="V137" i="13"/>
  <c r="AM136" i="13"/>
  <c r="AM149" i="13"/>
  <c r="N11" i="13"/>
  <c r="N136" i="13"/>
  <c r="F145" i="13"/>
  <c r="V150" i="13"/>
  <c r="V138" i="13"/>
  <c r="E145" i="13"/>
  <c r="F137" i="13"/>
  <c r="S138" i="13"/>
  <c r="S150" i="13"/>
  <c r="AD148" i="13"/>
  <c r="AE148" i="13" s="1"/>
  <c r="Y138" i="13"/>
  <c r="Y150" i="13"/>
  <c r="Z148" i="13"/>
  <c r="Z136" i="13"/>
  <c r="AA136" i="13"/>
  <c r="M149" i="13"/>
  <c r="F139" i="13"/>
  <c r="I148" i="13"/>
  <c r="J138" i="13"/>
  <c r="AP27" i="13"/>
  <c r="AQ27" i="13" s="1"/>
  <c r="AC27" i="13"/>
  <c r="M29" i="13"/>
  <c r="T27" i="13"/>
  <c r="K27" i="13"/>
  <c r="U27" i="13"/>
  <c r="AG27" i="13"/>
  <c r="F48" i="13"/>
  <c r="G31" i="13"/>
  <c r="AI27" i="13"/>
  <c r="V60" i="13"/>
  <c r="R27" i="13"/>
  <c r="AQ30" i="13"/>
  <c r="J30" i="13"/>
  <c r="AA27" i="13"/>
  <c r="AM27" i="13"/>
  <c r="AD27" i="13"/>
  <c r="AE27" i="13" s="1"/>
  <c r="P33" i="13"/>
  <c r="J28" i="13"/>
  <c r="N27" i="13"/>
  <c r="P29" i="13"/>
  <c r="AF27" i="13"/>
  <c r="W27" i="13"/>
  <c r="X27" i="13"/>
  <c r="AL27" i="13"/>
  <c r="Q27" i="13"/>
  <c r="AJ27" i="13"/>
  <c r="AK27" i="13" s="1"/>
  <c r="L27" i="13"/>
  <c r="O27" i="13"/>
  <c r="AO27" i="13"/>
  <c r="E41" i="13"/>
  <c r="E35" i="13"/>
  <c r="G35" i="13" s="1"/>
  <c r="H27" i="13"/>
  <c r="E61" i="13"/>
  <c r="G61" i="13" s="1"/>
  <c r="E32" i="13"/>
  <c r="F51" i="13"/>
  <c r="E58" i="13"/>
  <c r="E52" i="13"/>
  <c r="G52" i="13" s="1"/>
  <c r="E46" i="13"/>
  <c r="G46" i="13" s="1"/>
  <c r="E40" i="13"/>
  <c r="E34" i="13"/>
  <c r="G34" i="13" s="1"/>
  <c r="I27" i="13"/>
  <c r="E62" i="13"/>
  <c r="E59" i="13"/>
  <c r="E53" i="13"/>
  <c r="E47" i="13"/>
  <c r="E39" i="13"/>
  <c r="E33" i="13"/>
  <c r="E44" i="13"/>
  <c r="F54" i="13"/>
  <c r="G54" i="13" s="1"/>
  <c r="F57" i="13"/>
  <c r="G57" i="13" s="1"/>
  <c r="F45" i="13"/>
  <c r="F42" i="13"/>
  <c r="G42" i="13" s="1"/>
  <c r="F39" i="13"/>
  <c r="G39" i="13" s="1"/>
  <c r="F36" i="13"/>
  <c r="G36" i="13" s="1"/>
  <c r="F33" i="13"/>
  <c r="F30" i="13"/>
  <c r="E55" i="13"/>
  <c r="E49" i="13"/>
  <c r="G49" i="13" s="1"/>
  <c r="E54" i="13"/>
  <c r="E48" i="13"/>
  <c r="E42" i="13"/>
  <c r="E57" i="13"/>
  <c r="E51" i="13"/>
  <c r="E45" i="13"/>
  <c r="E36" i="13"/>
  <c r="E30" i="13"/>
  <c r="E60" i="13"/>
  <c r="F60" i="13"/>
  <c r="O13" i="15"/>
  <c r="K24" i="13" l="1"/>
  <c r="K23" i="13" s="1"/>
  <c r="AP12" i="13"/>
  <c r="AQ12" i="13" s="1"/>
  <c r="U12" i="13"/>
  <c r="V12" i="13" s="1"/>
  <c r="R12" i="13"/>
  <c r="S12" i="13" s="1"/>
  <c r="K10" i="13"/>
  <c r="Q11" i="13"/>
  <c r="Q10" i="13" s="1"/>
  <c r="G137" i="13"/>
  <c r="AI17" i="13"/>
  <c r="E12" i="13"/>
  <c r="AL25" i="13"/>
  <c r="AL23" i="13" s="1"/>
  <c r="AL19" i="13"/>
  <c r="E19" i="13" s="1"/>
  <c r="AC17" i="13"/>
  <c r="G48" i="13"/>
  <c r="AB27" i="13"/>
  <c r="J18" i="13"/>
  <c r="AN27" i="13"/>
  <c r="AJ11" i="13"/>
  <c r="AK11" i="13" s="1"/>
  <c r="G51" i="13"/>
  <c r="G139" i="13"/>
  <c r="AH27" i="13"/>
  <c r="G145" i="13"/>
  <c r="Z11" i="13"/>
  <c r="Z10" i="13" s="1"/>
  <c r="G60" i="13"/>
  <c r="Y149" i="13"/>
  <c r="G45" i="13"/>
  <c r="Y27" i="13"/>
  <c r="S27" i="13"/>
  <c r="V27" i="13"/>
  <c r="AC24" i="13"/>
  <c r="AC23" i="13" s="1"/>
  <c r="AC10" i="13"/>
  <c r="G33" i="13"/>
  <c r="P11" i="13"/>
  <c r="N10" i="13"/>
  <c r="U11" i="13"/>
  <c r="AH11" i="13"/>
  <c r="AG10" i="13"/>
  <c r="AH10" i="13" s="1"/>
  <c r="M11" i="13"/>
  <c r="W11" i="13"/>
  <c r="W10" i="13" s="1"/>
  <c r="AI24" i="13"/>
  <c r="AI23" i="13" s="1"/>
  <c r="O10" i="13"/>
  <c r="P10" i="13" s="1"/>
  <c r="AA11" i="13"/>
  <c r="AM11" i="13"/>
  <c r="X12" i="13"/>
  <c r="Y12" i="13" s="1"/>
  <c r="R11" i="13"/>
  <c r="AD11" i="13"/>
  <c r="AQ11" i="13"/>
  <c r="AM12" i="13"/>
  <c r="AN12" i="13" s="1"/>
  <c r="AO11" i="13"/>
  <c r="AO10" i="13" s="1"/>
  <c r="AI10" i="13"/>
  <c r="L12" i="13"/>
  <c r="M12" i="13" s="1"/>
  <c r="I19" i="13"/>
  <c r="J19" i="13" s="1"/>
  <c r="I25" i="13"/>
  <c r="J25" i="13" s="1"/>
  <c r="X18" i="13"/>
  <c r="X24" i="13"/>
  <c r="H23" i="13"/>
  <c r="K17" i="13"/>
  <c r="N18" i="13"/>
  <c r="N17" i="13" s="1"/>
  <c r="N24" i="13"/>
  <c r="N23" i="13" s="1"/>
  <c r="T18" i="13"/>
  <c r="T17" i="13" s="1"/>
  <c r="T24" i="13"/>
  <c r="T23" i="13" s="1"/>
  <c r="O18" i="13"/>
  <c r="O24" i="13"/>
  <c r="AP18" i="13"/>
  <c r="AQ18" i="13" s="1"/>
  <c r="AP24" i="13"/>
  <c r="AF18" i="13"/>
  <c r="AF17" i="13" s="1"/>
  <c r="AF24" i="13"/>
  <c r="AF23" i="13" s="1"/>
  <c r="J24" i="13"/>
  <c r="I23" i="13"/>
  <c r="AG18" i="13"/>
  <c r="AG24" i="13"/>
  <c r="L18" i="13"/>
  <c r="M18" i="13" s="1"/>
  <c r="L24" i="13"/>
  <c r="O19" i="13"/>
  <c r="P19" i="13" s="1"/>
  <c r="O25" i="13"/>
  <c r="P25" i="13" s="1"/>
  <c r="H17" i="13"/>
  <c r="J12" i="13"/>
  <c r="S134" i="13"/>
  <c r="AE134" i="13"/>
  <c r="AD25" i="13"/>
  <c r="AE25" i="13" s="1"/>
  <c r="AQ134" i="13"/>
  <c r="V134" i="13"/>
  <c r="AH134" i="13"/>
  <c r="AG25" i="13"/>
  <c r="AH25" i="13" s="1"/>
  <c r="I10" i="13"/>
  <c r="Y134" i="13"/>
  <c r="AK134" i="13"/>
  <c r="AJ25" i="13"/>
  <c r="AK25" i="13" s="1"/>
  <c r="AB134" i="13"/>
  <c r="AA25" i="13"/>
  <c r="AB25" i="13" s="1"/>
  <c r="AN134" i="13"/>
  <c r="AM25" i="13"/>
  <c r="AN25" i="13" s="1"/>
  <c r="J134" i="13"/>
  <c r="F134" i="13"/>
  <c r="G134" i="13" s="1"/>
  <c r="V133" i="13"/>
  <c r="U132" i="13"/>
  <c r="V132" i="13" s="1"/>
  <c r="AH133" i="13"/>
  <c r="AG132" i="13"/>
  <c r="AH132" i="13" s="1"/>
  <c r="S133" i="13"/>
  <c r="R132" i="13"/>
  <c r="S132" i="13" s="1"/>
  <c r="AD132" i="13"/>
  <c r="AE132" i="13" s="1"/>
  <c r="AE133" i="13"/>
  <c r="I132" i="13"/>
  <c r="O132" i="13"/>
  <c r="P132" i="13" s="1"/>
  <c r="P133" i="13"/>
  <c r="AA132" i="13"/>
  <c r="AB132" i="13" s="1"/>
  <c r="AB133" i="13"/>
  <c r="AM132" i="13"/>
  <c r="AN132" i="13" s="1"/>
  <c r="AN133" i="13"/>
  <c r="E132" i="13"/>
  <c r="M133" i="13"/>
  <c r="L132" i="13"/>
  <c r="M132" i="13" s="1"/>
  <c r="X132" i="13"/>
  <c r="Y132" i="13" s="1"/>
  <c r="Y133" i="13"/>
  <c r="AK133" i="13"/>
  <c r="AJ132" i="13"/>
  <c r="AK132" i="13" s="1"/>
  <c r="F133" i="13"/>
  <c r="G133" i="13" s="1"/>
  <c r="AP132" i="13"/>
  <c r="AQ132" i="13" s="1"/>
  <c r="AQ133" i="13"/>
  <c r="P136" i="13"/>
  <c r="X148" i="13"/>
  <c r="Y148" i="13" s="1"/>
  <c r="V136" i="13"/>
  <c r="M136" i="13"/>
  <c r="E136" i="13"/>
  <c r="AN136" i="13"/>
  <c r="S136" i="13"/>
  <c r="AB136" i="13"/>
  <c r="AK136" i="13"/>
  <c r="AQ136" i="13"/>
  <c r="M27" i="13"/>
  <c r="J27" i="13"/>
  <c r="N148" i="13"/>
  <c r="E148" i="13" s="1"/>
  <c r="E149" i="13"/>
  <c r="AQ150" i="13"/>
  <c r="AP148" i="13"/>
  <c r="AQ148" i="13" s="1"/>
  <c r="AA148" i="13"/>
  <c r="AB148" i="13" s="1"/>
  <c r="AB149" i="13"/>
  <c r="AM148" i="13"/>
  <c r="AN148" i="13" s="1"/>
  <c r="AN149" i="13"/>
  <c r="AJ148" i="13"/>
  <c r="AK148" i="13" s="1"/>
  <c r="AK149" i="13"/>
  <c r="F136" i="13"/>
  <c r="U148" i="13"/>
  <c r="V148" i="13" s="1"/>
  <c r="V149" i="13"/>
  <c r="R148" i="13"/>
  <c r="S148" i="13" s="1"/>
  <c r="S149" i="13"/>
  <c r="F149" i="13"/>
  <c r="M150" i="13"/>
  <c r="F150" i="13"/>
  <c r="G150" i="13" s="1"/>
  <c r="J148" i="13"/>
  <c r="P27" i="13"/>
  <c r="G30" i="13"/>
  <c r="I15" i="15"/>
  <c r="R25" i="13" l="1"/>
  <c r="S25" i="13" s="1"/>
  <c r="X10" i="13"/>
  <c r="Y10" i="13" s="1"/>
  <c r="AP10" i="13"/>
  <c r="AQ10" i="13" s="1"/>
  <c r="U25" i="13"/>
  <c r="V25" i="13" s="1"/>
  <c r="AP25" i="13"/>
  <c r="AQ25" i="13" s="1"/>
  <c r="Q24" i="13"/>
  <c r="Q23" i="13" s="1"/>
  <c r="E25" i="13"/>
  <c r="AL17" i="13"/>
  <c r="AJ10" i="13"/>
  <c r="AK10" i="13" s="1"/>
  <c r="AH18" i="13"/>
  <c r="Z24" i="13"/>
  <c r="Z23" i="13" s="1"/>
  <c r="G149" i="13"/>
  <c r="G136" i="13"/>
  <c r="Y11" i="13"/>
  <c r="J23" i="13"/>
  <c r="AO24" i="13"/>
  <c r="AO23" i="13" s="1"/>
  <c r="W24" i="13"/>
  <c r="V11" i="13"/>
  <c r="U10" i="13"/>
  <c r="V10" i="13" s="1"/>
  <c r="X25" i="13"/>
  <c r="X23" i="13" s="1"/>
  <c r="L25" i="13"/>
  <c r="M25" i="13" s="1"/>
  <c r="AE11" i="13"/>
  <c r="AD10" i="13"/>
  <c r="AE10" i="13" s="1"/>
  <c r="AB11" i="13"/>
  <c r="AA10" i="13"/>
  <c r="AB10" i="13" s="1"/>
  <c r="L10" i="13"/>
  <c r="M10" i="13" s="1"/>
  <c r="AN11" i="13"/>
  <c r="AM10" i="13"/>
  <c r="AN10" i="13" s="1"/>
  <c r="U24" i="13"/>
  <c r="V24" i="13" s="1"/>
  <c r="S11" i="13"/>
  <c r="R10" i="13"/>
  <c r="S10" i="13" s="1"/>
  <c r="O17" i="13"/>
  <c r="P17" i="13" s="1"/>
  <c r="Y24" i="13"/>
  <c r="P18" i="13"/>
  <c r="M24" i="13"/>
  <c r="AP23" i="13"/>
  <c r="AQ23" i="13" s="1"/>
  <c r="AQ24" i="13"/>
  <c r="AM18" i="13"/>
  <c r="AN18" i="13" s="1"/>
  <c r="AM24" i="13"/>
  <c r="AJ18" i="13"/>
  <c r="AK18" i="13" s="1"/>
  <c r="AJ24" i="13"/>
  <c r="I17" i="13"/>
  <c r="J17" i="13" s="1"/>
  <c r="AD18" i="13"/>
  <c r="AE18" i="13" s="1"/>
  <c r="AD24" i="13"/>
  <c r="AA18" i="13"/>
  <c r="AA24" i="13"/>
  <c r="F11" i="13"/>
  <c r="R18" i="13"/>
  <c r="R24" i="13"/>
  <c r="AG23" i="13"/>
  <c r="AH23" i="13" s="1"/>
  <c r="AH24" i="13"/>
  <c r="O23" i="13"/>
  <c r="P23" i="13" s="1"/>
  <c r="P24" i="13"/>
  <c r="X19" i="13"/>
  <c r="Q18" i="13"/>
  <c r="AO18" i="13"/>
  <c r="AO17" i="13" s="1"/>
  <c r="AA19" i="13"/>
  <c r="AB19" i="13" s="1"/>
  <c r="U19" i="13"/>
  <c r="V19" i="13" s="1"/>
  <c r="AD19" i="13"/>
  <c r="AE19" i="13" s="1"/>
  <c r="W18" i="13"/>
  <c r="Y18" i="13" s="1"/>
  <c r="U18" i="13"/>
  <c r="AJ19" i="13"/>
  <c r="AK19" i="13" s="1"/>
  <c r="L19" i="13"/>
  <c r="AM19" i="13"/>
  <c r="AN19" i="13" s="1"/>
  <c r="AG19" i="13"/>
  <c r="AP19" i="13"/>
  <c r="R19" i="13"/>
  <c r="S19" i="13" s="1"/>
  <c r="Z18" i="13"/>
  <c r="Z17" i="13" s="1"/>
  <c r="E11" i="13"/>
  <c r="F12" i="13"/>
  <c r="G12" i="13" s="1"/>
  <c r="J10" i="13"/>
  <c r="F132" i="13"/>
  <c r="G132" i="13" s="1"/>
  <c r="J132" i="13"/>
  <c r="F148" i="13"/>
  <c r="G148" i="13" s="1"/>
  <c r="L10" i="15"/>
  <c r="F19" i="13" l="1"/>
  <c r="Y25" i="13"/>
  <c r="F25" i="13"/>
  <c r="G25" i="13" s="1"/>
  <c r="S18" i="13"/>
  <c r="F18" i="13"/>
  <c r="F24" i="13"/>
  <c r="W17" i="13"/>
  <c r="E18" i="13"/>
  <c r="W23" i="13"/>
  <c r="E23" i="13" s="1"/>
  <c r="E24" i="13"/>
  <c r="U23" i="13"/>
  <c r="V23" i="13" s="1"/>
  <c r="L23" i="13"/>
  <c r="M23" i="13" s="1"/>
  <c r="AA17" i="13"/>
  <c r="AB17" i="13" s="1"/>
  <c r="G11" i="13"/>
  <c r="AM17" i="13"/>
  <c r="AN17" i="13" s="1"/>
  <c r="R23" i="13"/>
  <c r="S23" i="13" s="1"/>
  <c r="S24" i="13"/>
  <c r="AM23" i="13"/>
  <c r="AN23" i="13" s="1"/>
  <c r="AN24" i="13"/>
  <c r="AB18" i="13"/>
  <c r="AJ23" i="13"/>
  <c r="AK23" i="13" s="1"/>
  <c r="AK24" i="13"/>
  <c r="AA23" i="13"/>
  <c r="AB23" i="13" s="1"/>
  <c r="AB24" i="13"/>
  <c r="AD23" i="13"/>
  <c r="AE23" i="13" s="1"/>
  <c r="AE24" i="13"/>
  <c r="V18" i="13"/>
  <c r="U17" i="13"/>
  <c r="V17" i="13" s="1"/>
  <c r="AD17" i="13"/>
  <c r="AE17" i="13" s="1"/>
  <c r="AQ19" i="13"/>
  <c r="AP17" i="13"/>
  <c r="AQ17" i="13" s="1"/>
  <c r="E10" i="13"/>
  <c r="AJ17" i="13"/>
  <c r="AK17" i="13" s="1"/>
  <c r="AH19" i="13"/>
  <c r="AG17" i="13"/>
  <c r="AH17" i="13" s="1"/>
  <c r="M19" i="13"/>
  <c r="L17" i="13"/>
  <c r="M17" i="13" s="1"/>
  <c r="Y19" i="13"/>
  <c r="X17" i="13"/>
  <c r="R17" i="13"/>
  <c r="Q17" i="13"/>
  <c r="F10" i="13"/>
  <c r="L15" i="15"/>
  <c r="Y23" i="13" l="1"/>
  <c r="E17" i="13"/>
  <c r="S17" i="13"/>
  <c r="F23" i="13"/>
  <c r="G23" i="13" s="1"/>
  <c r="Y17" i="13"/>
  <c r="F17" i="13"/>
  <c r="G19" i="13"/>
  <c r="G24" i="13"/>
  <c r="G18" i="13"/>
  <c r="G10" i="13"/>
  <c r="G17" i="13" l="1"/>
  <c r="O10" i="15"/>
  <c r="I13" i="15" l="1"/>
  <c r="I10" i="15"/>
  <c r="R9" i="15" l="1"/>
  <c r="R13" i="15"/>
  <c r="O15" i="15" l="1"/>
  <c r="O14" i="15" l="1"/>
  <c r="L14" i="15"/>
  <c r="I14" i="15"/>
  <c r="R15" i="15" l="1"/>
  <c r="R14" i="15"/>
  <c r="L13" i="15"/>
  <c r="R11" i="15"/>
  <c r="R10" i="15"/>
  <c r="F9" i="15" l="1"/>
  <c r="F10" i="15"/>
  <c r="F14" i="15"/>
  <c r="F15" i="15"/>
  <c r="F13" i="15"/>
  <c r="E27" i="13" l="1"/>
  <c r="E29" i="13"/>
  <c r="F29" i="13"/>
  <c r="F28" i="13"/>
  <c r="E28" i="13"/>
  <c r="F27" i="13"/>
  <c r="G28" i="13" l="1"/>
  <c r="G27" i="13"/>
  <c r="G29" i="13"/>
  <c r="H25" i="3" l="1"/>
  <c r="E25" i="3"/>
  <c r="D23" i="3"/>
  <c r="K8" i="2"/>
  <c r="Z8" i="2"/>
  <c r="Y9" i="2"/>
  <c r="B24" i="8"/>
  <c r="D23" i="8"/>
  <c r="C22" i="8" s="1"/>
  <c r="D22" i="8" s="1"/>
  <c r="D21" i="8"/>
  <c r="D20" i="8"/>
  <c r="C19" i="8" s="1"/>
  <c r="D19" i="8" s="1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8" i="8" l="1"/>
  <c r="D8" i="8" s="1"/>
  <c r="C14" i="8"/>
  <c r="D14" i="8" s="1"/>
  <c r="C5" i="8"/>
  <c r="D5" i="8" s="1"/>
  <c r="D24" i="8" s="1"/>
  <c r="C11" i="8"/>
  <c r="D11" i="8" s="1"/>
  <c r="C24" i="8"/>
  <c r="F168" i="13" l="1"/>
</calcChain>
</file>

<file path=xl/sharedStrings.xml><?xml version="1.0" encoding="utf-8"?>
<sst xmlns="http://schemas.openxmlformats.org/spreadsheetml/2006/main" count="865" uniqueCount="402">
  <si>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</si>
  <si>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</si>
  <si>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</si>
  <si>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</si>
  <si>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</si>
  <si>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</si>
  <si>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</si>
  <si>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</si>
  <si>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</si>
  <si>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</si>
  <si>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</si>
  <si>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</si>
  <si>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</si>
  <si>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</si>
  <si>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</si>
  <si>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</si>
  <si>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</si>
  <si>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</si>
  <si>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</si>
  <si>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</si>
  <si>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</si>
  <si>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</si>
  <si>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</si>
  <si>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</si>
  <si>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</si>
  <si>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</si>
  <si>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</si>
  <si>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</si>
  <si>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</si>
  <si>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</si>
  <si>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</si>
  <si>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</si>
  <si>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</si>
  <si>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</si>
  <si>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</si>
  <si>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</si>
  <si>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</si>
  <si>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</si>
  <si>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</si>
  <si>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</si>
  <si>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</si>
  <si>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</si>
  <si>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</si>
  <si>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</si>
  <si>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</si>
  <si>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</si>
  <si>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</si>
  <si>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</si>
  <si>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</si>
  <si>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</si>
  <si>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</si>
  <si>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</si>
  <si>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</si>
  <si>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</si>
  <si>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</si>
  <si>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</si>
  <si>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</si>
  <si>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</si>
  <si>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</si>
  <si>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</si>
  <si>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</si>
  <si>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</si>
  <si>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</si>
  <si>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</si>
  <si>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</si>
  <si>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</si>
  <si>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</si>
  <si>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</si>
  <si>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</si>
  <si>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</si>
  <si>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</si>
  <si>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</si>
  <si>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</si>
  <si>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</si>
  <si>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</si>
  <si>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</si>
  <si>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</si>
  <si>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</si>
  <si>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</si>
  <si>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</si>
  <si>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</si>
  <si>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</si>
  <si>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</si>
  <si>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</si>
  <si>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</si>
  <si>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</si>
  <si>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</si>
  <si>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</si>
  <si>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</si>
  <si>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</si>
  <si>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</si>
  <si>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</si>
  <si>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</si>
  <si>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</si>
  <si>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</si>
  <si>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</si>
  <si>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</si>
  <si>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</si>
  <si>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</si>
  <si>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</si>
  <si>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</si>
  <si>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</si>
  <si>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</si>
  <si>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</si>
  <si>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</si>
  <si>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</si>
  <si>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</si>
  <si>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</si>
  <si>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</si>
  <si>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</si>
  <si>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</si>
  <si>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</si>
  <si>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</si>
  <si>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</si>
  <si>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</si>
  <si>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</si>
  <si>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</si>
  <si>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</si>
  <si>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</si>
  <si>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</si>
  <si>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</si>
  <si>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</si>
  <si>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</si>
  <si>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</si>
  <si>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</si>
  <si>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</si>
  <si>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</si>
  <si>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</si>
  <si>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</si>
  <si>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</si>
  <si>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</si>
  <si>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</si>
  <si>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</si>
  <si>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</si>
  <si>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</si>
  <si>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</si>
  <si>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</si>
  <si>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</si>
  <si>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</si>
  <si>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</si>
  <si>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</si>
  <si>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</si>
  <si>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</si>
  <si>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</si>
  <si>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</si>
  <si>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</si>
  <si>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</si>
  <si>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</si>
  <si>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</si>
  <si>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</si>
  <si>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</si>
  <si>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</si>
  <si>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</si>
  <si>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</si>
  <si>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</si>
  <si>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</si>
  <si>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</si>
  <si>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</si>
  <si>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</si>
  <si>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</si>
  <si>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</si>
  <si>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</si>
  <si>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</si>
  <si>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</si>
  <si>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</si>
  <si>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</si>
  <si>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</si>
  <si>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</si>
  <si>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</si>
  <si>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</si>
  <si>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</si>
  <si>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</si>
  <si>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</si>
  <si>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</si>
  <si>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</si>
  <si>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</si>
  <si>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</si>
  <si>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</si>
  <si>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</si>
  <si>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</si>
  <si>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</si>
  <si>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</si>
  <si>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</si>
  <si>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</si>
  <si>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</si>
  <si>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</si>
  <si>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</si>
  <si>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</si>
  <si>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</si>
  <si>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</si>
  <si>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</si>
  <si>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</si>
  <si>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</si>
  <si>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</si>
  <si>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</si>
  <si>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</si>
  <si>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</si>
  <si>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</si>
  <si>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</si>
  <si>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</si>
  <si>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</si>
  <si>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</si>
  <si>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</si>
  <si>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</si>
  <si>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</si>
  <si>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</si>
  <si>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</si>
  <si>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</si>
  <si>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</si>
  <si>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</si>
  <si>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</si>
  <si>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</si>
  <si>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</si>
  <si>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</si>
  <si>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</si>
  <si>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</si>
  <si>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</si>
  <si>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</si>
  <si>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</si>
  <si>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</si>
  <si>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</si>
  <si>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</si>
  <si>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</si>
  <si>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</si>
  <si>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Всего по муниципальной программе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</si>
  <si>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</si>
  <si>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</si>
  <si>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</si>
  <si>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бюджет района</t>
  </si>
  <si>
    <t>Согласовано:</t>
  </si>
  <si>
    <t>2.1.1.</t>
  </si>
  <si>
    <t>1.2.1.</t>
  </si>
  <si>
    <t>1.2.2.</t>
  </si>
  <si>
    <t>1.2.3.</t>
  </si>
  <si>
    <t>1.2.4.</t>
  </si>
  <si>
    <t>1.2.5.</t>
  </si>
  <si>
    <t>1.2.6.</t>
  </si>
  <si>
    <t>1.2.7.</t>
  </si>
  <si>
    <t>______________</t>
  </si>
  <si>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</si>
  <si>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</si>
  <si>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</si>
  <si>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</si>
  <si>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</si>
  <si>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</si>
  <si>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</si>
  <si>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</si>
  <si>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</si>
  <si>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</si>
  <si>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</si>
  <si>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</si>
  <si>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</si>
  <si>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</si>
  <si>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</si>
  <si>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</si>
  <si>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</si>
  <si>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</si>
  <si>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</si>
  <si>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</si>
  <si>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</si>
  <si>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</si>
  <si>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</si>
  <si>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</si>
  <si>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</si>
  <si>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</si>
  <si>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</si>
  <si>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</si>
  <si>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</si>
  <si>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</si>
  <si>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</si>
  <si>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</si>
  <si>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</si>
  <si>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</si>
  <si>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</si>
  <si>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</si>
  <si>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О.В. Удод</t>
  </si>
  <si>
    <t>График (сетевой график) реализации  муниципальной программы</t>
  </si>
  <si>
    <t xml:space="preserve">инвестиции в объекты муниципальной собственности </t>
  </si>
  <si>
    <t>прочие расходы (кроме расходов по текущей деятельности)</t>
  </si>
  <si>
    <t>1.1.1</t>
  </si>
  <si>
    <t>1.1.2.</t>
  </si>
  <si>
    <t>1.1.3.</t>
  </si>
  <si>
    <t>1.1.4</t>
  </si>
  <si>
    <t>1.1.5.</t>
  </si>
  <si>
    <t>1.1.6.</t>
  </si>
  <si>
    <t>1.1.8.</t>
  </si>
  <si>
    <t>1.1.7.</t>
  </si>
  <si>
    <t>1.1.9.</t>
  </si>
  <si>
    <t>1.1.10.</t>
  </si>
  <si>
    <t>1.1.11.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</si>
  <si>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</si>
  <si>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</si>
  <si>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</si>
  <si>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</si>
  <si>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</si>
  <si>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</si>
  <si>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</si>
  <si>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</si>
  <si>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</si>
  <si>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</si>
  <si>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</si>
  <si>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>1.3.12.</t>
  </si>
  <si>
    <t>1.3.13.</t>
  </si>
  <si>
    <t>Наименование целевых показателей</t>
  </si>
  <si>
    <t>тел.: 8 (3466) 49-87-07</t>
  </si>
  <si>
    <t>Таблица 1</t>
  </si>
  <si>
    <t>Целевые показатели муниципальной программы «Социальная поддержка жителей Нижневартовского района"</t>
  </si>
  <si>
    <r>
      <t xml:space="preserve">               Специалист  Департамента финансов  </t>
    </r>
    <r>
      <rPr>
        <u/>
        <sz val="12"/>
        <rFont val="Times New Roman"/>
        <family val="1"/>
        <charset val="204"/>
      </rPr>
      <t xml:space="preserve">___________________           </t>
    </r>
  </si>
  <si>
    <t>иные источники финансирования</t>
  </si>
  <si>
    <t>СОГЛАСОВАНО:</t>
  </si>
  <si>
    <t xml:space="preserve"> ГРАФИК </t>
  </si>
  <si>
    <t>наименование программы</t>
  </si>
  <si>
    <t>"Социальная поддержка жителей Нижневартовского района"</t>
  </si>
  <si>
    <t>I квартал</t>
  </si>
  <si>
    <t>II квартал</t>
  </si>
  <si>
    <t>III квартал</t>
  </si>
  <si>
    <t>IV квартал</t>
  </si>
  <si>
    <t>1.2.8.</t>
  </si>
  <si>
    <t xml:space="preserve">Заместитель начальника    управления общественных связей 
и информационной политики </t>
  </si>
  <si>
    <t>________________ С.Ю. Маликов</t>
  </si>
  <si>
    <t>управление культуры и спорта  администрации района</t>
  </si>
  <si>
    <t>Исполнитель:  главный специалист</t>
  </si>
  <si>
    <t xml:space="preserve">МКУ «Редакция районной газеты «Новости Приобья» </t>
  </si>
  <si>
    <t>фактическое исполнение</t>
  </si>
  <si>
    <t>проектная часть</t>
  </si>
  <si>
    <t>процессная часть</t>
  </si>
  <si>
    <t>Наименование структурного элемента муниципальной программы</t>
  </si>
  <si>
    <t>Количество граждан, получивших единовременную материальную помощь в связи с трудной, экстремальной жизненной ситуацией либо чрезвычайной ситуацией, чел.</t>
  </si>
  <si>
    <t>Количество отдельных категорий граждан района, получивших социальную поддержку из бюджета района в виде бесплатной подписки на районную газету «Новости Приобья», чел</t>
  </si>
  <si>
    <t>Количество граждан, принявших участие в культурно-досуговых и физкультурно-оздоровительных мероприятиях, чел.</t>
  </si>
  <si>
    <t>Доля граждан, обеспеченных мерами социальной поддержки, от численности граждан, имеющих право на их получение и обратившихся за их получением, %</t>
  </si>
  <si>
    <t>__________________ С.Ю. Маликов</t>
  </si>
  <si>
    <t>Заместитель главы района – начальник управления 	общественных связей и информационной политики</t>
  </si>
  <si>
    <t>1.</t>
  </si>
  <si>
    <t>2.</t>
  </si>
  <si>
    <r>
      <t xml:space="preserve"> реализации в </t>
    </r>
    <r>
      <rPr>
        <sz val="14"/>
        <color rgb="FF002060"/>
        <rFont val="Times New Roman"/>
        <family val="1"/>
        <charset val="204"/>
      </rPr>
      <t>январе-ноябре 2022 года</t>
    </r>
    <r>
      <rPr>
        <sz val="14"/>
        <color indexed="8"/>
        <rFont val="Times New Roman"/>
        <family val="1"/>
        <charset val="204"/>
      </rPr>
      <t xml:space="preserve"> муниципальной программы </t>
    </r>
  </si>
  <si>
    <t>Подпрограмма 1. Социальная поддержка жителей Нижневартовского района</t>
  </si>
  <si>
    <t>Результат реализации.                        Причины отклонения  фактического исполнения                           от запланированного</t>
  </si>
  <si>
    <t xml:space="preserve">Соисполнитель 1. МКУ «Редакция районной газеты «Новости Приобья» </t>
  </si>
  <si>
    <t>Соисполнитель 4 (управление культуры и спорта администрации района)   (спорт)</t>
  </si>
  <si>
    <t xml:space="preserve">
Соисполнитель 3 (управление культуры и спорта администрации района)   (культура)</t>
  </si>
  <si>
    <t>Примечание                        (причины не достижения/ перевыполнения показателя)</t>
  </si>
  <si>
    <r>
      <t xml:space="preserve">Значение показателя                 на </t>
    </r>
    <r>
      <rPr>
        <sz val="12"/>
        <color rgb="FFC00000"/>
        <rFont val="Times New Roman"/>
        <family val="1"/>
        <charset val="204"/>
      </rPr>
      <t>2024</t>
    </r>
    <r>
      <rPr>
        <sz val="12"/>
        <rFont val="Times New Roman"/>
        <family val="1"/>
        <charset val="204"/>
      </rPr>
      <t xml:space="preserve"> год</t>
    </r>
  </si>
  <si>
    <t>Количество граждан, получивших единовременные материальные выплаты к праздничным и знаменательным датам, чел.</t>
  </si>
  <si>
    <t>3.</t>
  </si>
  <si>
    <t>4.</t>
  </si>
  <si>
    <t>5.</t>
  </si>
  <si>
    <t>Количество неработающих пенсионеров, отработавших 10 и более лет на территории района, не включенных в федеральный и региональный регистры получателей мер социальной поддержки, получивших санаторно-курортные путевки, чел</t>
  </si>
  <si>
    <t>6.</t>
  </si>
  <si>
    <t>Доля объектов учреждений образования, культуры, физической культуры и спорта района, обеспеченных условиями доступа услуг для инвалидов и других маломобильных групп населения, %</t>
  </si>
  <si>
    <t>7.</t>
  </si>
  <si>
    <t>Комплекс процессных мероприятий «Оказание единовременной материальной выплаты отдельным категориям граждан к памятным и праздничным датам» (всего), в том числе:</t>
  </si>
  <si>
    <t xml:space="preserve">Мероприятие (результат) «Предоставлена единовременная материальная выплата ко Дню снятия блокады города Ленинграда (1944 год)» (всего), в том числе:
</t>
  </si>
  <si>
    <t>Мероприятие (результат) «Предоставлена единовременная материальная выплата ко Дню защитника Отечества» (всего), в том числе:</t>
  </si>
  <si>
    <t>Мероприятие (результат) «Предоставлена единовременная материальная выплата к Международному дню освобождения узников фашистских концлагерей»
(всего), в том числе:</t>
  </si>
  <si>
    <t>Мероприятие (результат) «Предоставлена единовременная материальная выплата ко Дню участников ликвидации последствий радиационных аварий и катастроф и памяти жертв этих аварий и катастроф» (всего), в том числе:</t>
  </si>
  <si>
    <t>Мероприятие (результат) «Предоставлена единовременная материальная выплата ко Дню Победы в Великой Отечественной войне 1941–1945 годов» (всего), в том числе:</t>
  </si>
  <si>
    <t>Мероприятие (результат) «Предоставлена единовременная материальная выплата ко Дню образования Нижневартовского района» (всего), в том числе:</t>
  </si>
  <si>
    <t>Мероприятие (результат) «Предоставлена единовременная материальная выплата на заготовку плодоовощной продукции» (всего) , в том числе:</t>
  </si>
  <si>
    <t>Мероприятие (результат) «Предоставлена единовременная материальная выплата ко Дню пожилых людей» (всего), в том числе:</t>
  </si>
  <si>
    <t>Мероприятие (результат) «Предоставлена единовременная материальная выплата ко Дню матери» (всего), в том числе:</t>
  </si>
  <si>
    <t>Мероприятие (результат) «Предоставлена единовременная материальная выплата к Международному дню инвалидов» (всего), в том числе:</t>
  </si>
  <si>
    <t>Мероприятие (результат) «Предоставлены меры социальной поддержки гражданам, которым присвоено звание «Почетный гражданин Нижневартовского района» (всего), в том числе:</t>
  </si>
  <si>
    <t>Комплекс процессных мероприятий «Обеспечение адресного подхода к определению права на социальную помощь и социальную поддержку» (всего), в том числе:</t>
  </si>
  <si>
    <t>Мероприятие (результат) «Приобретены санаторно-курортные путевки неработающим пенсионерам, отработавшим 10 и более лет на территории района, не включенным в федеральный и региональный регистры получателей мер социальной поддержки, постоянно зарегистрированным по месту жительства в районе» (всего), в том числе:</t>
  </si>
  <si>
    <t>Мероприятие (результат) «Предоставлена социальная помощь отдельным категориям граждан в виде бесплатной подписки на годовой комплект районной газеты «Новости Приобья» (перечень категорий ежегодно устанавливается постановлением администрации района исходя из наличия средств в бюджете района) (всего), в том числе:</t>
  </si>
  <si>
    <t>допы - 83,18т.р.</t>
  </si>
  <si>
    <t>Мероприятие (результат) «Осуществлены почтовые и банковские расходы для перечисления адресной социальной помощи в виде единовременных материальных выплат отдельным категориям граждан» (всего), в том числе:</t>
  </si>
  <si>
    <t>Мероприятие (результат) «Оказана единовременная материальная помощь гражданам, оказавшимся в трудной, экстремальной жизненной ситуации либо в чрезвычайной ситуации» (по решению комиссии по оказанию единовременной материальной помощи гражданам, оказавшимся в трудной, экстремальной жизненной ситуации либо в чрезвычайной ситуации) (всего), в том числе:</t>
  </si>
  <si>
    <t>Мероприятие (результат) «Предоставлена социальная поддержка инвалидам в виде единовременной материальной помощи, в виде приобретения компьютерной, бытовой техники и технических средств реабилитации; иных видов социальной поддержки в рамках проведения районной акции милосердия «Душевное богатство» (всего), в том числе:</t>
  </si>
  <si>
    <t>Мероприятие (результат) «Приобретены новогодние подарки для отдельных категорий граждан»
(всего), в том числе:</t>
  </si>
  <si>
    <t>Комплекс процессных мероприятий «Организация и проведение культурно-массовых мероприятий для отдельных категорий граждан» (всего), в том числе:</t>
  </si>
  <si>
    <t>Мероприятие (результат) «Организовано и проведено мероприятие, посвященное Дню памяти о россиянах, исполнявших служебный долг за пределами Отечества» (всего), в том числе:</t>
  </si>
  <si>
    <t>Мероприятие (результат) «Приобретены памятные подарки для вручения ветеранам Великой Отечественной войны 1941−1945 годов в рамках мероприятий, посвященных Дню Победы в Великой Отечественной войне 1941–1945 годов (9 мая)» (всего), в том числе:</t>
  </si>
  <si>
    <t>Мероприятие (результат) «Организовано и проведено районное мероприятие «Встреча двух поколений» (всего), в том числе:</t>
  </si>
  <si>
    <t>Мероприятие (результат) «Организовано и проведено районное мероприятие, посвященное Дню пожилых людей (1 октября)» (всего), в том числе:</t>
  </si>
  <si>
    <t>Мероприятие (результат) «Изготовлена печатная продукция (информационные плакаты) в рамках проведения районной акции милосердия «Душевное богатство», мероприятий, посвященных Международному дню инвалидов (3 декабря)» (всего), в том числе:</t>
  </si>
  <si>
    <t>Мероприятие (результат) «Организован и проведен Новогодний бал для граждан старшего поколения» (всего), в том числе:</t>
  </si>
  <si>
    <t>Мероприятие (результат) «Организованы экскурсионные туры для граждан старшего поколения» (всего), в том числе:</t>
  </si>
  <si>
    <t>Итого по подпрограмме 1 (Комплекс процессных мероприятий 1.1-1.3)</t>
  </si>
  <si>
    <t>Комплекс процессных мероприятий «Повышение уровня доступности объектов и услуг в приоритетных сферах жизнедеятельности инвалидов и маломобильных групп населения» (всего), в том числе:</t>
  </si>
  <si>
    <t>Мероприятие (результат) «Оснащены специальным реабилитационным оборудованием муниципальные бюджетные образовательные учреждения» (всего), в том числе:</t>
  </si>
  <si>
    <t>2.1.2.</t>
  </si>
  <si>
    <t>2.1.3.</t>
  </si>
  <si>
    <t>Мероприятие (результат) «Оснащены специальным реабилитационным оборудованием муниципальные учреждения культуры» (всего), в том числе:</t>
  </si>
  <si>
    <t>Мероприятие (результат) «Оснащены специальным реабилитационным оборудованием  муниципальные учреждения физической культуры и спорта» (всего), в том числе:</t>
  </si>
  <si>
    <t>управление культуры и спорта администрации района (спорт)</t>
  </si>
  <si>
    <t>управление культуры и спорта администрации района (культура)</t>
  </si>
  <si>
    <t>Итого по подпрограмме 2 (Комплекс процессных мероприятий 2.1.1-2.1.3)</t>
  </si>
  <si>
    <t>план
на 2024 год</t>
  </si>
  <si>
    <t xml:space="preserve">"Социальная поддержка жителей Нижневартовского района" (постановление администрации района от 07.12.2023 № 1319, внесение изменений от 05.03.2024 № 247)   </t>
  </si>
  <si>
    <t>Мероприятие (результат) 
«Приобретены подарочные наборы к праздничным и знаменательным датам для отдельных категорий граждан»
(всего), в том числе:</t>
  </si>
  <si>
    <t xml:space="preserve">управление образования  администрации района
</t>
  </si>
  <si>
    <t>управление образования  администрации района</t>
  </si>
  <si>
    <t>управление по молодежной политике и поддержки гражданских инициатив администрации района</t>
  </si>
  <si>
    <t>управление образования администрации района</t>
  </si>
  <si>
    <t xml:space="preserve">Ответственный исполнитель (управление по молодежной политике и поддержки гражданских инициатив администрации района)
</t>
  </si>
  <si>
    <t xml:space="preserve">
Соисполнитель 2. Управление образования администрации района)</t>
  </si>
  <si>
    <r>
      <rPr>
        <i/>
        <sz val="12"/>
        <rFont val="Times New Roman"/>
        <family val="1"/>
        <charset val="204"/>
      </rPr>
      <t xml:space="preserve">Руководитель:  </t>
    </r>
    <r>
      <rPr>
        <sz val="12"/>
        <rFont val="Times New Roman"/>
        <family val="1"/>
        <charset val="204"/>
      </rPr>
      <t xml:space="preserve"> Начальник управления по молодежной политике и поддержки гражданских инициатив администрации района </t>
    </r>
  </si>
  <si>
    <t>Т.В. Шакун</t>
  </si>
  <si>
    <r>
      <rPr>
        <i/>
        <sz val="12"/>
        <rFont val="Times New Roman"/>
        <family val="1"/>
        <charset val="204"/>
      </rPr>
      <t xml:space="preserve">Исполнитель: </t>
    </r>
    <r>
      <rPr>
        <sz val="12"/>
        <rFont val="Times New Roman"/>
        <family val="1"/>
        <charset val="204"/>
      </rPr>
      <t xml:space="preserve"> главный специалист отдела взаимодействия с некоммерческими организациями, отдельными категориями граж-дан, поддержки гражданских инициатив управления по молодежной политике и под-держки гражданских инициатив </t>
    </r>
  </si>
  <si>
    <t xml:space="preserve">Руководитель: Начальник управления по молодежной политике и поддержки гражданских инициатив администрации района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</si>
</sst>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0.0"/>
    <numFmt numFmtId="166" formatCode="#,##0_ ;\-#,##0\ "/>
    <numFmt numFmtId="167" formatCode="#,##0.0"/>
    <numFmt numFmtId="168" formatCode="#,##0.0_ ;\-#,##0.0\ "/>
    <numFmt numFmtId="169" formatCode="#,##0.000"/>
    <numFmt numFmtId="170" formatCode="#,##0.0\ _₽"/>
    <numFmt numFmtId="171" formatCode="#,##0.0\ _₽;\-#,##0.0\ _₽"/>
    <numFmt numFmtId="172" formatCode="#,##0.00\ _₽"/>
    <numFmt numFmtId="173" formatCode="0.0000"/>
    <numFmt numFmtId="174" formatCode="#,##0.00000\ _₽"/>
  </numFmts>
  <fonts count="57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rgb="FFC0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theme="7" tint="-0.49998474074526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2"/>
      <name val="Calibri"/>
      <family val="2"/>
      <charset val="204"/>
    </font>
    <font>
      <sz val="12"/>
      <color theme="3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sz val="12"/>
      <color theme="9" tint="-0.249977111117893"/>
      <name val="Times New Roman"/>
      <family val="1"/>
      <charset val="204"/>
    </font>
    <font>
      <sz val="12"/>
      <color rgb="FF00B05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2" fillId="0" borderId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53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4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68" fontId="4" fillId="0" borderId="1" xfId="3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Fill="1"/>
    <xf numFmtId="0" fontId="7" fillId="0" borderId="0" xfId="0" applyFont="1" applyFill="1" applyAlignment="1">
      <alignment vertical="center"/>
    </xf>
    <xf numFmtId="169" fontId="7" fillId="0" borderId="0" xfId="0" applyNumberFormat="1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vertical="center"/>
    </xf>
    <xf numFmtId="169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top"/>
    </xf>
    <xf numFmtId="168" fontId="11" fillId="0" borderId="1" xfId="3" applyNumberFormat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justify" vertical="top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/>
    <xf numFmtId="0" fontId="4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18" fillId="0" borderId="0" xfId="0" applyFont="1" applyAlignment="1">
      <alignment horizontal="center" vertical="top" wrapText="1"/>
    </xf>
    <xf numFmtId="0" fontId="7" fillId="0" borderId="0" xfId="0" applyFont="1"/>
    <xf numFmtId="0" fontId="25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21" fillId="0" borderId="0" xfId="0" applyFont="1"/>
    <xf numFmtId="0" fontId="4" fillId="0" borderId="0" xfId="0" applyFont="1" applyFill="1" applyBorder="1" applyAlignment="1" applyProtection="1">
      <alignment vertical="center" wrapText="1" shrinkToFit="1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/>
    </xf>
    <xf numFmtId="0" fontId="15" fillId="0" borderId="0" xfId="0" applyFont="1"/>
    <xf numFmtId="0" fontId="2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4" fillId="0" borderId="0" xfId="0" applyFont="1" applyAlignment="1">
      <alignment vertical="top" wrapText="1"/>
    </xf>
    <xf numFmtId="0" fontId="42" fillId="0" borderId="0" xfId="0" applyFont="1" applyAlignment="1">
      <alignment vertical="center"/>
    </xf>
    <xf numFmtId="3" fontId="19" fillId="0" borderId="0" xfId="0" applyNumberFormat="1" applyFont="1" applyAlignment="1">
      <alignment horizontal="center" vertical="center"/>
    </xf>
    <xf numFmtId="0" fontId="19" fillId="0" borderId="1" xfId="0" applyFont="1" applyBorder="1"/>
    <xf numFmtId="165" fontId="19" fillId="0" borderId="0" xfId="0" applyNumberFormat="1" applyFont="1" applyFill="1" applyBorder="1" applyAlignment="1">
      <alignment horizontal="justify" vertical="top" wrapText="1"/>
    </xf>
    <xf numFmtId="0" fontId="45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45" fillId="0" borderId="0" xfId="0" applyFont="1" applyBorder="1" applyAlignment="1">
      <alignment horizontal="left" vertical="top"/>
    </xf>
    <xf numFmtId="0" fontId="19" fillId="0" borderId="0" xfId="0" applyFont="1" applyFill="1" applyBorder="1" applyAlignment="1" applyProtection="1">
      <alignment horizontal="left"/>
    </xf>
    <xf numFmtId="0" fontId="46" fillId="0" borderId="1" xfId="0" applyFont="1" applyBorder="1" applyAlignment="1">
      <alignment vertical="top" wrapText="1"/>
    </xf>
    <xf numFmtId="0" fontId="4" fillId="0" borderId="0" xfId="0" applyFont="1" applyFill="1" applyBorder="1" applyAlignment="1" applyProtection="1">
      <alignment horizontal="left" vertical="top"/>
    </xf>
    <xf numFmtId="0" fontId="47" fillId="0" borderId="0" xfId="0" applyFont="1"/>
    <xf numFmtId="3" fontId="19" fillId="0" borderId="14" xfId="0" applyNumberFormat="1" applyFont="1" applyBorder="1" applyAlignment="1" applyProtection="1">
      <alignment horizontal="center" vertical="top" wrapText="1"/>
      <protection locked="0"/>
    </xf>
    <xf numFmtId="0" fontId="5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9" fillId="0" borderId="0" xfId="0" applyFont="1" applyFill="1" applyBorder="1" applyAlignment="1" applyProtection="1">
      <alignment horizontal="left" vertical="top"/>
    </xf>
    <xf numFmtId="0" fontId="51" fillId="0" borderId="1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" xfId="0" applyFont="1" applyBorder="1"/>
    <xf numFmtId="0" fontId="40" fillId="0" borderId="0" xfId="0" applyFont="1"/>
    <xf numFmtId="0" fontId="19" fillId="0" borderId="0" xfId="0" applyNumberFormat="1" applyFont="1" applyFill="1" applyBorder="1" applyAlignment="1" applyProtection="1">
      <alignment horizontal="left" vertical="center" indent="2"/>
    </xf>
    <xf numFmtId="0" fontId="4" fillId="0" borderId="0" xfId="0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center" vertical="center"/>
    </xf>
    <xf numFmtId="165" fontId="19" fillId="0" borderId="0" xfId="0" applyNumberFormat="1" applyFont="1" applyFill="1" applyBorder="1" applyAlignment="1" applyProtection="1">
      <alignment horizontal="left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2" fontId="48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vertical="top"/>
    </xf>
    <xf numFmtId="165" fontId="4" fillId="0" borderId="0" xfId="0" applyNumberFormat="1" applyFont="1" applyFill="1" applyBorder="1" applyAlignment="1" applyProtection="1">
      <alignment horizontal="justify" vertical="top" wrapText="1"/>
    </xf>
    <xf numFmtId="0" fontId="16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vertical="top" wrapText="1"/>
    </xf>
    <xf numFmtId="0" fontId="21" fillId="0" borderId="0" xfId="0" applyNumberFormat="1" applyFont="1" applyFill="1" applyBorder="1" applyAlignment="1" applyProtection="1">
      <alignment horizontal="left" vertical="top" wrapText="1" indent="2"/>
    </xf>
    <xf numFmtId="0" fontId="5" fillId="0" borderId="0" xfId="0" applyFont="1" applyFill="1" applyBorder="1" applyAlignment="1" applyProtection="1">
      <alignment horizontal="justify" vertical="top" wrapText="1"/>
    </xf>
    <xf numFmtId="2" fontId="19" fillId="0" borderId="0" xfId="0" applyNumberFormat="1" applyFont="1" applyFill="1" applyBorder="1"/>
    <xf numFmtId="0" fontId="19" fillId="0" borderId="0" xfId="0" applyFont="1" applyFill="1" applyBorder="1" applyAlignment="1" applyProtection="1">
      <alignment vertical="top"/>
    </xf>
    <xf numFmtId="165" fontId="30" fillId="0" borderId="0" xfId="3" applyNumberFormat="1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top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 wrapText="1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wrapText="1"/>
    </xf>
    <xf numFmtId="165" fontId="30" fillId="0" borderId="0" xfId="3" applyNumberFormat="1" applyFont="1" applyFill="1" applyBorder="1" applyAlignment="1" applyProtection="1">
      <alignment horizontal="center" vertical="center" wrapText="1"/>
    </xf>
    <xf numFmtId="170" fontId="19" fillId="0" borderId="1" xfId="3" applyNumberFormat="1" applyFont="1" applyFill="1" applyBorder="1" applyAlignment="1" applyProtection="1">
      <alignment horizontal="right" vertical="center" wrapText="1"/>
    </xf>
    <xf numFmtId="170" fontId="19" fillId="0" borderId="1" xfId="3" applyNumberFormat="1" applyFont="1" applyFill="1" applyBorder="1" applyAlignment="1" applyProtection="1">
      <alignment horizontal="center" vertical="center" wrapText="1"/>
    </xf>
    <xf numFmtId="165" fontId="19" fillId="0" borderId="1" xfId="3" applyNumberFormat="1" applyFont="1" applyFill="1" applyBorder="1" applyAlignment="1" applyProtection="1">
      <alignment horizontal="center" vertical="center" wrapText="1"/>
    </xf>
    <xf numFmtId="0" fontId="19" fillId="0" borderId="1" xfId="3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8" fillId="10" borderId="1" xfId="0" applyNumberFormat="1" applyFont="1" applyFill="1" applyBorder="1" applyAlignment="1" applyProtection="1">
      <alignment vertical="center" wrapText="1"/>
    </xf>
    <xf numFmtId="170" fontId="18" fillId="10" borderId="1" xfId="3" applyNumberFormat="1" applyFont="1" applyFill="1" applyBorder="1" applyAlignment="1" applyProtection="1">
      <alignment horizontal="right" vertical="center" wrapText="1"/>
    </xf>
    <xf numFmtId="170" fontId="18" fillId="10" borderId="1" xfId="3" applyNumberFormat="1" applyFont="1" applyFill="1" applyBorder="1" applyAlignment="1" applyProtection="1">
      <alignment horizontal="center" vertical="center" wrapText="1"/>
    </xf>
    <xf numFmtId="0" fontId="18" fillId="10" borderId="1" xfId="3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 applyProtection="1">
      <alignment vertical="top"/>
    </xf>
    <xf numFmtId="165" fontId="4" fillId="0" borderId="0" xfId="0" applyNumberFormat="1" applyFont="1" applyFill="1" applyBorder="1" applyAlignment="1" applyProtection="1">
      <alignment vertical="top" wrapText="1"/>
    </xf>
    <xf numFmtId="0" fontId="18" fillId="10" borderId="1" xfId="0" applyFont="1" applyFill="1" applyBorder="1" applyAlignment="1" applyProtection="1">
      <alignment vertical="center" wrapText="1"/>
    </xf>
    <xf numFmtId="0" fontId="18" fillId="11" borderId="1" xfId="0" applyNumberFormat="1" applyFont="1" applyFill="1" applyBorder="1" applyAlignment="1" applyProtection="1">
      <alignment vertical="center" wrapText="1"/>
    </xf>
    <xf numFmtId="1" fontId="19" fillId="0" borderId="1" xfId="3" applyNumberFormat="1" applyFont="1" applyFill="1" applyBorder="1" applyAlignment="1" applyProtection="1">
      <alignment horizontal="center" vertical="center" wrapText="1"/>
    </xf>
    <xf numFmtId="170" fontId="18" fillId="11" borderId="1" xfId="3" applyNumberFormat="1" applyFont="1" applyFill="1" applyBorder="1" applyAlignment="1" applyProtection="1">
      <alignment horizontal="right" vertical="center" wrapText="1"/>
    </xf>
    <xf numFmtId="1" fontId="18" fillId="11" borderId="1" xfId="3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top" wrapText="1"/>
    </xf>
    <xf numFmtId="0" fontId="18" fillId="10" borderId="1" xfId="0" applyNumberFormat="1" applyFont="1" applyFill="1" applyBorder="1" applyAlignment="1" applyProtection="1">
      <alignment vertical="center" wrapText="1" shrinkToFit="1"/>
    </xf>
    <xf numFmtId="0" fontId="27" fillId="10" borderId="0" xfId="0" applyFont="1" applyFill="1" applyBorder="1" applyAlignment="1" applyProtection="1">
      <alignment vertical="center"/>
    </xf>
    <xf numFmtId="170" fontId="19" fillId="10" borderId="1" xfId="3" applyNumberFormat="1" applyFont="1" applyFill="1" applyBorder="1" applyAlignment="1" applyProtection="1">
      <alignment horizontal="right" vertical="center" wrapText="1"/>
    </xf>
    <xf numFmtId="0" fontId="19" fillId="10" borderId="1" xfId="3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3" fillId="0" borderId="0" xfId="0" applyFont="1" applyFill="1" applyBorder="1" applyAlignment="1" applyProtection="1">
      <alignment vertical="center"/>
    </xf>
    <xf numFmtId="0" fontId="18" fillId="12" borderId="1" xfId="0" applyNumberFormat="1" applyFont="1" applyFill="1" applyBorder="1" applyAlignment="1" applyProtection="1">
      <alignment vertical="center" wrapText="1"/>
    </xf>
    <xf numFmtId="170" fontId="18" fillId="12" borderId="1" xfId="3" applyNumberFormat="1" applyFont="1" applyFill="1" applyBorder="1" applyAlignment="1" applyProtection="1">
      <alignment horizontal="right" vertical="center" wrapText="1"/>
    </xf>
    <xf numFmtId="170" fontId="18" fillId="12" borderId="1" xfId="3" applyNumberFormat="1" applyFont="1" applyFill="1" applyBorder="1" applyAlignment="1" applyProtection="1">
      <alignment horizontal="center" vertical="center" wrapText="1"/>
    </xf>
    <xf numFmtId="165" fontId="18" fillId="12" borderId="1" xfId="3" applyNumberFormat="1" applyFont="1" applyFill="1" applyBorder="1" applyAlignment="1" applyProtection="1">
      <alignment horizontal="center" vertical="center" wrapText="1"/>
    </xf>
    <xf numFmtId="0" fontId="18" fillId="12" borderId="1" xfId="3" applyNumberFormat="1" applyFont="1" applyFill="1" applyBorder="1" applyAlignment="1" applyProtection="1">
      <alignment horizontal="center" vertical="center" wrapText="1"/>
    </xf>
    <xf numFmtId="0" fontId="19" fillId="13" borderId="1" xfId="0" applyFont="1" applyFill="1" applyBorder="1" applyAlignment="1">
      <alignment vertical="center" wrapText="1"/>
    </xf>
    <xf numFmtId="170" fontId="19" fillId="13" borderId="1" xfId="3" applyNumberFormat="1" applyFont="1" applyFill="1" applyBorder="1" applyAlignment="1" applyProtection="1">
      <alignment horizontal="right" vertical="center" wrapText="1"/>
    </xf>
    <xf numFmtId="170" fontId="19" fillId="13" borderId="1" xfId="3" applyNumberFormat="1" applyFont="1" applyFill="1" applyBorder="1" applyAlignment="1" applyProtection="1">
      <alignment horizontal="center" vertical="center" wrapText="1"/>
    </xf>
    <xf numFmtId="0" fontId="19" fillId="13" borderId="1" xfId="0" applyNumberFormat="1" applyFont="1" applyFill="1" applyBorder="1" applyAlignment="1" applyProtection="1">
      <alignment vertical="center" wrapText="1"/>
    </xf>
    <xf numFmtId="0" fontId="26" fillId="13" borderId="0" xfId="0" applyFont="1" applyFill="1" applyBorder="1" applyAlignment="1" applyProtection="1">
      <alignment vertical="center"/>
    </xf>
    <xf numFmtId="0" fontId="18" fillId="12" borderId="1" xfId="0" applyNumberFormat="1" applyFont="1" applyFill="1" applyBorder="1" applyAlignment="1" applyProtection="1">
      <alignment vertical="center" wrapText="1" shrinkToFit="1"/>
    </xf>
    <xf numFmtId="0" fontId="18" fillId="12" borderId="1" xfId="3" applyNumberFormat="1" applyFont="1" applyFill="1" applyBorder="1" applyAlignment="1" applyProtection="1">
      <alignment horizontal="right" vertical="center" wrapText="1"/>
    </xf>
    <xf numFmtId="1" fontId="19" fillId="13" borderId="1" xfId="3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vertical="center" wrapText="1"/>
    </xf>
    <xf numFmtId="0" fontId="19" fillId="0" borderId="1" xfId="0" applyNumberFormat="1" applyFont="1" applyFill="1" applyBorder="1" applyAlignment="1" applyProtection="1">
      <alignment vertical="center" wrapText="1" shrinkToFit="1"/>
    </xf>
    <xf numFmtId="0" fontId="19" fillId="13" borderId="1" xfId="0" applyNumberFormat="1" applyFont="1" applyFill="1" applyBorder="1" applyAlignment="1" applyProtection="1">
      <alignment vertical="center" wrapText="1" shrinkToFit="1"/>
    </xf>
    <xf numFmtId="165" fontId="19" fillId="0" borderId="1" xfId="0" applyNumberFormat="1" applyFont="1" applyFill="1" applyBorder="1" applyAlignment="1" applyProtection="1">
      <alignment vertical="center" wrapText="1"/>
    </xf>
    <xf numFmtId="165" fontId="18" fillId="11" borderId="1" xfId="0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right" vertical="center"/>
    </xf>
    <xf numFmtId="170" fontId="18" fillId="11" borderId="1" xfId="3" applyNumberFormat="1" applyFont="1" applyFill="1" applyBorder="1" applyAlignment="1" applyProtection="1">
      <alignment vertical="center" wrapText="1"/>
    </xf>
    <xf numFmtId="170" fontId="19" fillId="0" borderId="1" xfId="3" applyNumberFormat="1" applyFont="1" applyFill="1" applyBorder="1" applyAlignment="1" applyProtection="1">
      <alignment vertical="center" wrapText="1"/>
    </xf>
    <xf numFmtId="0" fontId="19" fillId="10" borderId="1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horizontal="center" vertical="top"/>
    </xf>
    <xf numFmtId="165" fontId="18" fillId="10" borderId="1" xfId="3" applyNumberFormat="1" applyFont="1" applyFill="1" applyBorder="1" applyAlignment="1" applyProtection="1">
      <alignment horizontal="center" vertical="center" wrapText="1"/>
    </xf>
    <xf numFmtId="165" fontId="18" fillId="11" borderId="1" xfId="3" applyNumberFormat="1" applyFont="1" applyFill="1" applyBorder="1" applyAlignment="1" applyProtection="1">
      <alignment horizontal="center" vertical="center" wrapText="1"/>
    </xf>
    <xf numFmtId="0" fontId="19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0" fontId="4" fillId="12" borderId="0" xfId="0" applyFont="1" applyFill="1" applyBorder="1" applyAlignment="1" applyProtection="1">
      <alignment vertical="center"/>
    </xf>
    <xf numFmtId="0" fontId="4" fillId="12" borderId="0" xfId="0" applyFont="1" applyFill="1" applyBorder="1" applyAlignment="1" applyProtection="1">
      <alignment horizontal="center" vertical="center"/>
    </xf>
    <xf numFmtId="165" fontId="19" fillId="12" borderId="1" xfId="0" applyNumberFormat="1" applyFont="1" applyFill="1" applyBorder="1" applyAlignment="1" applyProtection="1">
      <alignment horizontal="center" vertical="center" wrapText="1"/>
    </xf>
    <xf numFmtId="10" fontId="19" fillId="12" borderId="1" xfId="0" applyNumberFormat="1" applyFont="1" applyFill="1" applyBorder="1" applyAlignment="1" applyProtection="1">
      <alignment horizontal="center" vertical="center" wrapText="1"/>
    </xf>
    <xf numFmtId="0" fontId="19" fillId="12" borderId="1" xfId="0" applyNumberFormat="1" applyFont="1" applyFill="1" applyBorder="1" applyAlignment="1" applyProtection="1">
      <alignment horizontal="center" vertical="center" wrapText="1"/>
    </xf>
    <xf numFmtId="170" fontId="18" fillId="12" borderId="1" xfId="3" applyNumberFormat="1" applyFont="1" applyFill="1" applyBorder="1" applyAlignment="1" applyProtection="1">
      <alignment vertical="center" wrapText="1"/>
    </xf>
    <xf numFmtId="165" fontId="18" fillId="12" borderId="1" xfId="2" applyNumberFormat="1" applyFont="1" applyFill="1" applyBorder="1" applyAlignment="1" applyProtection="1">
      <alignment horizontal="center" vertical="center" wrapText="1"/>
    </xf>
    <xf numFmtId="170" fontId="19" fillId="12" borderId="1" xfId="3" applyNumberFormat="1" applyFont="1" applyFill="1" applyBorder="1" applyAlignment="1" applyProtection="1">
      <alignment vertical="center" wrapText="1"/>
    </xf>
    <xf numFmtId="165" fontId="19" fillId="12" borderId="1" xfId="2" applyNumberFormat="1" applyFont="1" applyFill="1" applyBorder="1" applyAlignment="1" applyProtection="1">
      <alignment horizontal="center" vertical="center" wrapText="1"/>
    </xf>
    <xf numFmtId="171" fontId="19" fillId="12" borderId="1" xfId="3" applyNumberFormat="1" applyFont="1" applyFill="1" applyBorder="1" applyAlignment="1" applyProtection="1">
      <alignment horizontal="right" vertical="center" wrapText="1"/>
    </xf>
    <xf numFmtId="165" fontId="19" fillId="12" borderId="1" xfId="3" applyNumberFormat="1" applyFont="1" applyFill="1" applyBorder="1" applyAlignment="1" applyProtection="1">
      <alignment horizontal="right" vertical="center" wrapText="1"/>
    </xf>
    <xf numFmtId="171" fontId="18" fillId="12" borderId="1" xfId="3" applyNumberFormat="1" applyFont="1" applyFill="1" applyBorder="1" applyAlignment="1" applyProtection="1">
      <alignment horizontal="right" vertical="center" wrapText="1"/>
    </xf>
    <xf numFmtId="165" fontId="18" fillId="12" borderId="1" xfId="3" applyNumberFormat="1" applyFont="1" applyFill="1" applyBorder="1" applyAlignment="1" applyProtection="1">
      <alignment horizontal="right" vertical="center" wrapText="1"/>
    </xf>
    <xf numFmtId="165" fontId="19" fillId="12" borderId="1" xfId="3" applyNumberFormat="1" applyFont="1" applyFill="1" applyBorder="1" applyAlignment="1" applyProtection="1">
      <alignment horizontal="center" vertical="center" wrapText="1"/>
    </xf>
    <xf numFmtId="0" fontId="19" fillId="12" borderId="1" xfId="3" applyNumberFormat="1" applyFont="1" applyFill="1" applyBorder="1" applyAlignment="1" applyProtection="1">
      <alignment horizontal="center" vertical="center" wrapText="1"/>
    </xf>
    <xf numFmtId="170" fontId="19" fillId="12" borderId="1" xfId="3" applyNumberFormat="1" applyFont="1" applyFill="1" applyBorder="1" applyAlignment="1" applyProtection="1">
      <alignment horizontal="right" vertical="center" wrapText="1"/>
    </xf>
    <xf numFmtId="0" fontId="19" fillId="12" borderId="1" xfId="3" applyNumberFormat="1" applyFont="1" applyFill="1" applyBorder="1" applyAlignment="1" applyProtection="1">
      <alignment horizontal="right" vertical="center" wrapText="1"/>
    </xf>
    <xf numFmtId="2" fontId="18" fillId="12" borderId="1" xfId="3" applyNumberFormat="1" applyFont="1" applyFill="1" applyBorder="1" applyAlignment="1" applyProtection="1">
      <alignment horizontal="right" vertical="center" wrapText="1"/>
    </xf>
    <xf numFmtId="2" fontId="19" fillId="12" borderId="1" xfId="3" applyNumberFormat="1" applyFont="1" applyFill="1" applyBorder="1" applyAlignment="1" applyProtection="1">
      <alignment horizontal="right" vertical="center" wrapText="1"/>
    </xf>
    <xf numFmtId="0" fontId="4" fillId="14" borderId="0" xfId="0" applyFont="1" applyFill="1" applyBorder="1" applyAlignment="1" applyProtection="1">
      <alignment vertical="center"/>
    </xf>
    <xf numFmtId="0" fontId="4" fillId="14" borderId="0" xfId="0" applyFont="1" applyFill="1" applyBorder="1" applyAlignment="1" applyProtection="1">
      <alignment horizontal="center" vertical="center"/>
    </xf>
    <xf numFmtId="165" fontId="19" fillId="14" borderId="1" xfId="0" applyNumberFormat="1" applyFont="1" applyFill="1" applyBorder="1" applyAlignment="1" applyProtection="1">
      <alignment horizontal="center" vertical="center" wrapText="1"/>
    </xf>
    <xf numFmtId="10" fontId="19" fillId="14" borderId="1" xfId="0" applyNumberFormat="1" applyFont="1" applyFill="1" applyBorder="1" applyAlignment="1" applyProtection="1">
      <alignment horizontal="center" vertical="center" wrapText="1"/>
    </xf>
    <xf numFmtId="0" fontId="19" fillId="14" borderId="1" xfId="0" applyNumberFormat="1" applyFont="1" applyFill="1" applyBorder="1" applyAlignment="1" applyProtection="1">
      <alignment horizontal="center" vertical="center" wrapText="1"/>
    </xf>
    <xf numFmtId="170" fontId="18" fillId="14" borderId="1" xfId="3" applyNumberFormat="1" applyFont="1" applyFill="1" applyBorder="1" applyAlignment="1" applyProtection="1">
      <alignment vertical="center" wrapText="1"/>
    </xf>
    <xf numFmtId="165" fontId="18" fillId="14" borderId="1" xfId="2" applyNumberFormat="1" applyFont="1" applyFill="1" applyBorder="1" applyAlignment="1" applyProtection="1">
      <alignment horizontal="center" vertical="center" wrapText="1"/>
    </xf>
    <xf numFmtId="170" fontId="19" fillId="14" borderId="1" xfId="3" applyNumberFormat="1" applyFont="1" applyFill="1" applyBorder="1" applyAlignment="1" applyProtection="1">
      <alignment vertical="center" wrapText="1"/>
    </xf>
    <xf numFmtId="165" fontId="19" fillId="14" borderId="1" xfId="2" applyNumberFormat="1" applyFont="1" applyFill="1" applyBorder="1" applyAlignment="1" applyProtection="1">
      <alignment horizontal="center" vertical="center" wrapText="1"/>
    </xf>
    <xf numFmtId="171" fontId="19" fillId="14" borderId="1" xfId="3" applyNumberFormat="1" applyFont="1" applyFill="1" applyBorder="1" applyAlignment="1" applyProtection="1">
      <alignment horizontal="right" vertical="center" wrapText="1"/>
    </xf>
    <xf numFmtId="165" fontId="19" fillId="14" borderId="1" xfId="3" applyNumberFormat="1" applyFont="1" applyFill="1" applyBorder="1" applyAlignment="1" applyProtection="1">
      <alignment horizontal="right" vertical="center" wrapText="1"/>
    </xf>
    <xf numFmtId="171" fontId="18" fillId="14" borderId="1" xfId="3" applyNumberFormat="1" applyFont="1" applyFill="1" applyBorder="1" applyAlignment="1" applyProtection="1">
      <alignment horizontal="right" vertical="center" wrapText="1"/>
    </xf>
    <xf numFmtId="165" fontId="18" fillId="14" borderId="1" xfId="3" applyNumberFormat="1" applyFont="1" applyFill="1" applyBorder="1" applyAlignment="1" applyProtection="1">
      <alignment horizontal="right" vertical="center" wrapText="1"/>
    </xf>
    <xf numFmtId="165" fontId="18" fillId="14" borderId="1" xfId="3" applyNumberFormat="1" applyFont="1" applyFill="1" applyBorder="1" applyAlignment="1" applyProtection="1">
      <alignment horizontal="center" vertical="center" wrapText="1"/>
    </xf>
    <xf numFmtId="0" fontId="18" fillId="14" borderId="1" xfId="3" applyNumberFormat="1" applyFont="1" applyFill="1" applyBorder="1" applyAlignment="1" applyProtection="1">
      <alignment horizontal="center" vertical="center" wrapText="1"/>
    </xf>
    <xf numFmtId="165" fontId="19" fillId="14" borderId="1" xfId="3" applyNumberFormat="1" applyFont="1" applyFill="1" applyBorder="1" applyAlignment="1" applyProtection="1">
      <alignment horizontal="center" vertical="center" wrapText="1"/>
    </xf>
    <xf numFmtId="0" fontId="19" fillId="14" borderId="1" xfId="3" applyNumberFormat="1" applyFont="1" applyFill="1" applyBorder="1" applyAlignment="1" applyProtection="1">
      <alignment horizontal="center" vertical="center" wrapText="1"/>
    </xf>
    <xf numFmtId="0" fontId="18" fillId="14" borderId="1" xfId="3" applyNumberFormat="1" applyFont="1" applyFill="1" applyBorder="1" applyAlignment="1" applyProtection="1">
      <alignment horizontal="right" vertical="center" wrapText="1"/>
    </xf>
    <xf numFmtId="0" fontId="19" fillId="14" borderId="1" xfId="3" applyNumberFormat="1" applyFont="1" applyFill="1" applyBorder="1" applyAlignment="1" applyProtection="1">
      <alignment horizontal="right" vertical="center" wrapText="1"/>
    </xf>
    <xf numFmtId="170" fontId="18" fillId="14" borderId="1" xfId="3" applyNumberFormat="1" applyFont="1" applyFill="1" applyBorder="1" applyAlignment="1" applyProtection="1">
      <alignment horizontal="right" vertical="center" wrapText="1"/>
    </xf>
    <xf numFmtId="170" fontId="19" fillId="14" borderId="1" xfId="3" applyNumberFormat="1" applyFont="1" applyFill="1" applyBorder="1" applyAlignment="1" applyProtection="1">
      <alignment horizontal="right" vertical="center" wrapText="1"/>
    </xf>
    <xf numFmtId="2" fontId="18" fillId="14" borderId="1" xfId="3" applyNumberFormat="1" applyFont="1" applyFill="1" applyBorder="1" applyAlignment="1" applyProtection="1">
      <alignment horizontal="right" vertical="center" wrapText="1"/>
    </xf>
    <xf numFmtId="2" fontId="19" fillId="14" borderId="1" xfId="3" applyNumberFormat="1" applyFont="1" applyFill="1" applyBorder="1" applyAlignment="1" applyProtection="1">
      <alignment horizontal="right" vertical="center" wrapText="1"/>
    </xf>
    <xf numFmtId="165" fontId="4" fillId="14" borderId="0" xfId="3" applyNumberFormat="1" applyFont="1" applyFill="1" applyBorder="1" applyAlignment="1" applyProtection="1">
      <alignment vertical="center" wrapText="1"/>
    </xf>
    <xf numFmtId="165" fontId="4" fillId="14" borderId="0" xfId="3" applyNumberFormat="1" applyFont="1" applyFill="1" applyBorder="1" applyAlignment="1" applyProtection="1">
      <alignment horizontal="center" vertical="center" wrapText="1"/>
    </xf>
    <xf numFmtId="168" fontId="4" fillId="14" borderId="0" xfId="0" applyNumberFormat="1" applyFont="1" applyFill="1" applyBorder="1" applyAlignment="1" applyProtection="1">
      <alignment vertical="center"/>
    </xf>
    <xf numFmtId="168" fontId="4" fillId="14" borderId="0" xfId="0" applyNumberFormat="1" applyFont="1" applyFill="1" applyBorder="1" applyAlignment="1" applyProtection="1">
      <alignment horizontal="center" vertical="center"/>
    </xf>
    <xf numFmtId="0" fontId="4" fillId="15" borderId="0" xfId="0" applyFont="1" applyFill="1" applyBorder="1" applyAlignment="1" applyProtection="1">
      <alignment vertical="center"/>
    </xf>
    <xf numFmtId="0" fontId="4" fillId="15" borderId="0" xfId="0" applyFont="1" applyFill="1" applyBorder="1" applyAlignment="1" applyProtection="1">
      <alignment horizontal="center" vertical="center"/>
    </xf>
    <xf numFmtId="165" fontId="19" fillId="15" borderId="1" xfId="0" applyNumberFormat="1" applyFont="1" applyFill="1" applyBorder="1" applyAlignment="1" applyProtection="1">
      <alignment horizontal="center" vertical="center" wrapText="1"/>
    </xf>
    <xf numFmtId="10" fontId="19" fillId="15" borderId="1" xfId="0" applyNumberFormat="1" applyFont="1" applyFill="1" applyBorder="1" applyAlignment="1" applyProtection="1">
      <alignment horizontal="center" vertical="center" wrapText="1"/>
    </xf>
    <xf numFmtId="0" fontId="19" fillId="15" borderId="1" xfId="0" applyNumberFormat="1" applyFont="1" applyFill="1" applyBorder="1" applyAlignment="1" applyProtection="1">
      <alignment horizontal="center" vertical="center" wrapText="1"/>
    </xf>
    <xf numFmtId="170" fontId="18" fillId="15" borderId="1" xfId="3" applyNumberFormat="1" applyFont="1" applyFill="1" applyBorder="1" applyAlignment="1" applyProtection="1">
      <alignment vertical="center" wrapText="1"/>
    </xf>
    <xf numFmtId="165" fontId="18" fillId="15" borderId="1" xfId="2" applyNumberFormat="1" applyFont="1" applyFill="1" applyBorder="1" applyAlignment="1" applyProtection="1">
      <alignment horizontal="center" vertical="center" wrapText="1"/>
    </xf>
    <xf numFmtId="170" fontId="19" fillId="15" borderId="1" xfId="3" applyNumberFormat="1" applyFont="1" applyFill="1" applyBorder="1" applyAlignment="1" applyProtection="1">
      <alignment vertical="center" wrapText="1"/>
    </xf>
    <xf numFmtId="165" fontId="19" fillId="15" borderId="1" xfId="2" applyNumberFormat="1" applyFont="1" applyFill="1" applyBorder="1" applyAlignment="1" applyProtection="1">
      <alignment horizontal="center" vertical="center" wrapText="1"/>
    </xf>
    <xf numFmtId="171" fontId="19" fillId="15" borderId="1" xfId="3" applyNumberFormat="1" applyFont="1" applyFill="1" applyBorder="1" applyAlignment="1" applyProtection="1">
      <alignment horizontal="right" vertical="center" wrapText="1"/>
    </xf>
    <xf numFmtId="165" fontId="19" fillId="15" borderId="1" xfId="3" applyNumberFormat="1" applyFont="1" applyFill="1" applyBorder="1" applyAlignment="1" applyProtection="1">
      <alignment horizontal="right" vertical="center" wrapText="1"/>
    </xf>
    <xf numFmtId="171" fontId="18" fillId="15" borderId="1" xfId="3" applyNumberFormat="1" applyFont="1" applyFill="1" applyBorder="1" applyAlignment="1" applyProtection="1">
      <alignment horizontal="right" vertical="center" wrapText="1"/>
    </xf>
    <xf numFmtId="165" fontId="18" fillId="15" borderId="1" xfId="3" applyNumberFormat="1" applyFont="1" applyFill="1" applyBorder="1" applyAlignment="1" applyProtection="1">
      <alignment horizontal="right" vertical="center" wrapText="1"/>
    </xf>
    <xf numFmtId="165" fontId="18" fillId="15" borderId="1" xfId="3" applyNumberFormat="1" applyFont="1" applyFill="1" applyBorder="1" applyAlignment="1" applyProtection="1">
      <alignment horizontal="center" vertical="center" wrapText="1"/>
    </xf>
    <xf numFmtId="0" fontId="18" fillId="15" borderId="1" xfId="3" applyNumberFormat="1" applyFont="1" applyFill="1" applyBorder="1" applyAlignment="1" applyProtection="1">
      <alignment horizontal="center" vertical="center" wrapText="1"/>
    </xf>
    <xf numFmtId="165" fontId="19" fillId="15" borderId="1" xfId="3" applyNumberFormat="1" applyFont="1" applyFill="1" applyBorder="1" applyAlignment="1" applyProtection="1">
      <alignment horizontal="center" vertical="center" wrapText="1"/>
    </xf>
    <xf numFmtId="0" fontId="19" fillId="15" borderId="1" xfId="3" applyNumberFormat="1" applyFont="1" applyFill="1" applyBorder="1" applyAlignment="1" applyProtection="1">
      <alignment horizontal="center" vertical="center" wrapText="1"/>
    </xf>
    <xf numFmtId="0" fontId="18" fillId="15" borderId="1" xfId="3" applyNumberFormat="1" applyFont="1" applyFill="1" applyBorder="1" applyAlignment="1" applyProtection="1">
      <alignment horizontal="right" vertical="center" wrapText="1"/>
    </xf>
    <xf numFmtId="0" fontId="19" fillId="15" borderId="1" xfId="3" applyNumberFormat="1" applyFont="1" applyFill="1" applyBorder="1" applyAlignment="1" applyProtection="1">
      <alignment horizontal="right" vertical="center" wrapText="1"/>
    </xf>
    <xf numFmtId="170" fontId="18" fillId="15" borderId="1" xfId="3" applyNumberFormat="1" applyFont="1" applyFill="1" applyBorder="1" applyAlignment="1" applyProtection="1">
      <alignment horizontal="right" vertical="center" wrapText="1"/>
    </xf>
    <xf numFmtId="170" fontId="19" fillId="15" borderId="1" xfId="3" applyNumberFormat="1" applyFont="1" applyFill="1" applyBorder="1" applyAlignment="1" applyProtection="1">
      <alignment horizontal="right" vertical="center" wrapText="1"/>
    </xf>
    <xf numFmtId="2" fontId="18" fillId="15" borderId="1" xfId="3" applyNumberFormat="1" applyFont="1" applyFill="1" applyBorder="1" applyAlignment="1" applyProtection="1">
      <alignment horizontal="right" vertical="center" wrapText="1"/>
    </xf>
    <xf numFmtId="2" fontId="19" fillId="15" borderId="1" xfId="3" applyNumberFormat="1" applyFont="1" applyFill="1" applyBorder="1" applyAlignment="1" applyProtection="1">
      <alignment horizontal="right" vertical="center" wrapText="1"/>
    </xf>
    <xf numFmtId="165" fontId="4" fillId="15" borderId="0" xfId="3" applyNumberFormat="1" applyFont="1" applyFill="1" applyBorder="1" applyAlignment="1" applyProtection="1">
      <alignment vertical="center" wrapText="1"/>
    </xf>
    <xf numFmtId="165" fontId="4" fillId="15" borderId="0" xfId="3" applyNumberFormat="1" applyFont="1" applyFill="1" applyBorder="1" applyAlignment="1" applyProtection="1">
      <alignment horizontal="center" vertical="center" wrapText="1"/>
    </xf>
    <xf numFmtId="168" fontId="4" fillId="15" borderId="0" xfId="0" applyNumberFormat="1" applyFont="1" applyFill="1" applyBorder="1" applyAlignment="1" applyProtection="1">
      <alignment vertical="center"/>
    </xf>
    <xf numFmtId="168" fontId="4" fillId="15" borderId="0" xfId="0" applyNumberFormat="1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vertical="center"/>
    </xf>
    <xf numFmtId="0" fontId="4" fillId="7" borderId="0" xfId="0" applyFont="1" applyFill="1" applyBorder="1" applyAlignment="1" applyProtection="1">
      <alignment horizontal="center" vertical="center"/>
    </xf>
    <xf numFmtId="165" fontId="19" fillId="7" borderId="1" xfId="0" applyNumberFormat="1" applyFont="1" applyFill="1" applyBorder="1" applyAlignment="1" applyProtection="1">
      <alignment horizontal="center" vertical="center" wrapText="1"/>
    </xf>
    <xf numFmtId="10" fontId="19" fillId="7" borderId="1" xfId="0" applyNumberFormat="1" applyFont="1" applyFill="1" applyBorder="1" applyAlignment="1" applyProtection="1">
      <alignment horizontal="center" vertical="center" wrapText="1"/>
    </xf>
    <xf numFmtId="0" fontId="19" fillId="7" borderId="1" xfId="0" applyNumberFormat="1" applyFont="1" applyFill="1" applyBorder="1" applyAlignment="1" applyProtection="1">
      <alignment horizontal="center" vertical="center" wrapText="1"/>
    </xf>
    <xf numFmtId="170" fontId="18" fillId="7" borderId="1" xfId="3" applyNumberFormat="1" applyFont="1" applyFill="1" applyBorder="1" applyAlignment="1" applyProtection="1">
      <alignment vertical="center" wrapText="1"/>
    </xf>
    <xf numFmtId="165" fontId="18" fillId="7" borderId="1" xfId="2" applyNumberFormat="1" applyFont="1" applyFill="1" applyBorder="1" applyAlignment="1" applyProtection="1">
      <alignment horizontal="center" vertical="center" wrapText="1"/>
    </xf>
    <xf numFmtId="170" fontId="19" fillId="7" borderId="1" xfId="3" applyNumberFormat="1" applyFont="1" applyFill="1" applyBorder="1" applyAlignment="1" applyProtection="1">
      <alignment vertical="center" wrapText="1"/>
    </xf>
    <xf numFmtId="165" fontId="19" fillId="7" borderId="1" xfId="2" applyNumberFormat="1" applyFont="1" applyFill="1" applyBorder="1" applyAlignment="1" applyProtection="1">
      <alignment horizontal="center" vertical="center" wrapText="1"/>
    </xf>
    <xf numFmtId="171" fontId="19" fillId="7" borderId="1" xfId="3" applyNumberFormat="1" applyFont="1" applyFill="1" applyBorder="1" applyAlignment="1" applyProtection="1">
      <alignment horizontal="right" vertical="center" wrapText="1"/>
    </xf>
    <xf numFmtId="165" fontId="19" fillId="7" borderId="1" xfId="3" applyNumberFormat="1" applyFont="1" applyFill="1" applyBorder="1" applyAlignment="1" applyProtection="1">
      <alignment horizontal="right" vertical="center" wrapText="1"/>
    </xf>
    <xf numFmtId="171" fontId="18" fillId="7" borderId="1" xfId="3" applyNumberFormat="1" applyFont="1" applyFill="1" applyBorder="1" applyAlignment="1" applyProtection="1">
      <alignment horizontal="right" vertical="center" wrapText="1"/>
    </xf>
    <xf numFmtId="165" fontId="18" fillId="7" borderId="1" xfId="3" applyNumberFormat="1" applyFont="1" applyFill="1" applyBorder="1" applyAlignment="1" applyProtection="1">
      <alignment horizontal="right" vertical="center" wrapText="1"/>
    </xf>
    <xf numFmtId="165" fontId="18" fillId="7" borderId="1" xfId="3" applyNumberFormat="1" applyFont="1" applyFill="1" applyBorder="1" applyAlignment="1" applyProtection="1">
      <alignment horizontal="center" vertical="center" wrapText="1"/>
    </xf>
    <xf numFmtId="0" fontId="18" fillId="7" borderId="1" xfId="3" applyNumberFormat="1" applyFont="1" applyFill="1" applyBorder="1" applyAlignment="1" applyProtection="1">
      <alignment horizontal="center" vertical="center" wrapText="1"/>
    </xf>
    <xf numFmtId="165" fontId="19" fillId="7" borderId="1" xfId="3" applyNumberFormat="1" applyFont="1" applyFill="1" applyBorder="1" applyAlignment="1" applyProtection="1">
      <alignment horizontal="center" vertical="center" wrapText="1"/>
    </xf>
    <xf numFmtId="0" fontId="19" fillId="7" borderId="1" xfId="3" applyNumberFormat="1" applyFont="1" applyFill="1" applyBorder="1" applyAlignment="1" applyProtection="1">
      <alignment horizontal="center" vertical="center" wrapText="1"/>
    </xf>
    <xf numFmtId="0" fontId="18" fillId="7" borderId="1" xfId="3" applyNumberFormat="1" applyFont="1" applyFill="1" applyBorder="1" applyAlignment="1" applyProtection="1">
      <alignment horizontal="right" vertical="center" wrapText="1"/>
    </xf>
    <xf numFmtId="0" fontId="19" fillId="7" borderId="1" xfId="3" applyNumberFormat="1" applyFont="1" applyFill="1" applyBorder="1" applyAlignment="1" applyProtection="1">
      <alignment horizontal="right" vertical="center" wrapText="1"/>
    </xf>
    <xf numFmtId="170" fontId="18" fillId="7" borderId="1" xfId="3" applyNumberFormat="1" applyFont="1" applyFill="1" applyBorder="1" applyAlignment="1" applyProtection="1">
      <alignment horizontal="right" vertical="center" wrapText="1"/>
    </xf>
    <xf numFmtId="170" fontId="19" fillId="7" borderId="1" xfId="3" applyNumberFormat="1" applyFont="1" applyFill="1" applyBorder="1" applyAlignment="1" applyProtection="1">
      <alignment horizontal="right" vertical="center" wrapText="1"/>
    </xf>
    <xf numFmtId="2" fontId="18" fillId="7" borderId="1" xfId="3" applyNumberFormat="1" applyFont="1" applyFill="1" applyBorder="1" applyAlignment="1" applyProtection="1">
      <alignment horizontal="right" vertical="center" wrapText="1"/>
    </xf>
    <xf numFmtId="2" fontId="19" fillId="7" borderId="1" xfId="3" applyNumberFormat="1" applyFont="1" applyFill="1" applyBorder="1" applyAlignment="1" applyProtection="1">
      <alignment horizontal="right" vertical="center" wrapText="1"/>
    </xf>
    <xf numFmtId="165" fontId="4" fillId="7" borderId="0" xfId="3" applyNumberFormat="1" applyFont="1" applyFill="1" applyBorder="1" applyAlignment="1" applyProtection="1">
      <alignment vertical="center" wrapText="1"/>
    </xf>
    <xf numFmtId="165" fontId="4" fillId="7" borderId="0" xfId="3" applyNumberFormat="1" applyFont="1" applyFill="1" applyBorder="1" applyAlignment="1" applyProtection="1">
      <alignment horizontal="center" vertical="center" wrapText="1"/>
    </xf>
    <xf numFmtId="168" fontId="4" fillId="7" borderId="0" xfId="0" applyNumberFormat="1" applyFont="1" applyFill="1" applyBorder="1" applyAlignment="1" applyProtection="1">
      <alignment vertical="center"/>
    </xf>
    <xf numFmtId="168" fontId="4" fillId="7" borderId="0" xfId="0" applyNumberFormat="1" applyFont="1" applyFill="1" applyBorder="1" applyAlignment="1" applyProtection="1">
      <alignment horizontal="center" vertical="center"/>
    </xf>
    <xf numFmtId="170" fontId="21" fillId="0" borderId="0" xfId="0" applyNumberFormat="1" applyFont="1" applyFill="1" applyBorder="1" applyAlignment="1" applyProtection="1">
      <alignment horizontal="left" vertical="top" wrapText="1" indent="2"/>
    </xf>
    <xf numFmtId="172" fontId="19" fillId="0" borderId="1" xfId="3" applyNumberFormat="1" applyFont="1" applyFill="1" applyBorder="1" applyAlignment="1" applyProtection="1">
      <alignment horizontal="right" vertical="center" wrapText="1"/>
    </xf>
    <xf numFmtId="2" fontId="18" fillId="12" borderId="1" xfId="3" applyNumberFormat="1" applyFont="1" applyFill="1" applyBorder="1" applyAlignment="1" applyProtection="1">
      <alignment horizontal="center" vertical="center" wrapText="1"/>
    </xf>
    <xf numFmtId="172" fontId="18" fillId="12" borderId="1" xfId="3" applyNumberFormat="1" applyFont="1" applyFill="1" applyBorder="1" applyAlignment="1" applyProtection="1">
      <alignment horizontal="center" vertical="center" wrapText="1"/>
    </xf>
    <xf numFmtId="2" fontId="19" fillId="12" borderId="1" xfId="3" applyNumberFormat="1" applyFont="1" applyFill="1" applyBorder="1" applyAlignment="1">
      <alignment horizontal="center" vertical="center" wrapText="1"/>
    </xf>
    <xf numFmtId="172" fontId="19" fillId="12" borderId="1" xfId="3" applyNumberFormat="1" applyFont="1" applyFill="1" applyBorder="1" applyAlignment="1">
      <alignment horizontal="center" vertical="center" wrapText="1"/>
    </xf>
    <xf numFmtId="172" fontId="19" fillId="7" borderId="1" xfId="3" applyNumberFormat="1" applyFont="1" applyFill="1" applyBorder="1" applyAlignment="1" applyProtection="1">
      <alignment horizontal="right" vertical="center" wrapText="1"/>
    </xf>
    <xf numFmtId="0" fontId="33" fillId="7" borderId="1" xfId="3" applyNumberFormat="1" applyFont="1" applyFill="1" applyBorder="1" applyAlignment="1" applyProtection="1">
      <alignment horizontal="right" vertical="center" wrapText="1"/>
    </xf>
    <xf numFmtId="170" fontId="33" fillId="15" borderId="1" xfId="3" applyNumberFormat="1" applyFont="1" applyFill="1" applyBorder="1" applyAlignment="1" applyProtection="1">
      <alignment horizontal="right" vertical="center" wrapText="1"/>
    </xf>
    <xf numFmtId="172" fontId="18" fillId="10" borderId="1" xfId="3" applyNumberFormat="1" applyFont="1" applyFill="1" applyBorder="1" applyAlignment="1" applyProtection="1">
      <alignment horizontal="right" vertical="center" wrapText="1"/>
    </xf>
    <xf numFmtId="165" fontId="18" fillId="7" borderId="1" xfId="3" applyNumberFormat="1" applyFont="1" applyFill="1" applyBorder="1" applyAlignment="1" applyProtection="1">
      <alignment horizontal="left" vertical="center" wrapText="1" indent="1"/>
    </xf>
    <xf numFmtId="165" fontId="19" fillId="7" borderId="1" xfId="3" applyNumberFormat="1" applyFont="1" applyFill="1" applyBorder="1" applyAlignment="1" applyProtection="1">
      <alignment horizontal="left" vertical="center" wrapText="1" indent="1"/>
    </xf>
    <xf numFmtId="172" fontId="33" fillId="7" borderId="1" xfId="3" applyNumberFormat="1" applyFont="1" applyFill="1" applyBorder="1" applyAlignment="1" applyProtection="1">
      <alignment horizontal="right" vertical="center" wrapText="1"/>
    </xf>
    <xf numFmtId="172" fontId="18" fillId="7" borderId="1" xfId="3" applyNumberFormat="1" applyFont="1" applyFill="1" applyBorder="1" applyAlignment="1" applyProtection="1">
      <alignment horizontal="right" vertical="center" wrapText="1"/>
    </xf>
    <xf numFmtId="172" fontId="34" fillId="7" borderId="1" xfId="3" applyNumberFormat="1" applyFont="1" applyFill="1" applyBorder="1" applyAlignment="1" applyProtection="1">
      <alignment horizontal="right" vertical="center" wrapText="1"/>
    </xf>
    <xf numFmtId="170" fontId="33" fillId="0" borderId="1" xfId="3" applyNumberFormat="1" applyFont="1" applyFill="1" applyBorder="1" applyAlignment="1" applyProtection="1">
      <alignment horizontal="right" vertical="center" wrapText="1"/>
    </xf>
    <xf numFmtId="2" fontId="18" fillId="7" borderId="1" xfId="3" applyNumberFormat="1" applyFont="1" applyFill="1" applyBorder="1" applyAlignment="1" applyProtection="1">
      <alignment horizontal="left" vertical="center" wrapText="1"/>
    </xf>
    <xf numFmtId="2" fontId="19" fillId="7" borderId="1" xfId="3" applyNumberFormat="1" applyFont="1" applyFill="1" applyBorder="1" applyAlignment="1" applyProtection="1">
      <alignment horizontal="left" vertical="center" wrapText="1"/>
    </xf>
    <xf numFmtId="165" fontId="18" fillId="7" borderId="1" xfId="3" applyNumberFormat="1" applyFont="1" applyFill="1" applyBorder="1" applyAlignment="1" applyProtection="1">
      <alignment horizontal="left" vertical="center" wrapText="1" indent="2"/>
    </xf>
    <xf numFmtId="165" fontId="19" fillId="7" borderId="1" xfId="3" applyNumberFormat="1" applyFont="1" applyFill="1" applyBorder="1" applyAlignment="1" applyProtection="1">
      <alignment horizontal="left" vertical="center" wrapText="1" indent="2"/>
    </xf>
    <xf numFmtId="0" fontId="20" fillId="0" borderId="0" xfId="0" applyFont="1" applyFill="1" applyBorder="1" applyAlignment="1" applyProtection="1">
      <alignment horizontal="left" vertical="top"/>
    </xf>
    <xf numFmtId="173" fontId="19" fillId="7" borderId="1" xfId="3" applyNumberFormat="1" applyFont="1" applyFill="1" applyBorder="1" applyAlignment="1" applyProtection="1">
      <alignment horizontal="right" vertical="center" wrapText="1"/>
    </xf>
    <xf numFmtId="0" fontId="7" fillId="0" borderId="1" xfId="0" applyNumberFormat="1" applyFont="1" applyFill="1" applyBorder="1" applyAlignment="1">
      <alignment vertical="top" wrapText="1"/>
    </xf>
    <xf numFmtId="0" fontId="19" fillId="0" borderId="1" xfId="0" applyFont="1" applyBorder="1" applyAlignment="1">
      <alignment horizontal="center" vertical="center" wrapText="1"/>
    </xf>
    <xf numFmtId="0" fontId="18" fillId="13" borderId="1" xfId="0" applyNumberFormat="1" applyFont="1" applyFill="1" applyBorder="1" applyAlignment="1" applyProtection="1">
      <alignment vertical="center" wrapText="1"/>
    </xf>
    <xf numFmtId="170" fontId="18" fillId="13" borderId="1" xfId="3" applyNumberFormat="1" applyFont="1" applyFill="1" applyBorder="1" applyAlignment="1" applyProtection="1">
      <alignment horizontal="right" vertical="center" wrapText="1"/>
    </xf>
    <xf numFmtId="1" fontId="18" fillId="13" borderId="1" xfId="3" applyNumberFormat="1" applyFont="1" applyFill="1" applyBorder="1" applyAlignment="1" applyProtection="1">
      <alignment horizontal="center" vertical="center" wrapText="1"/>
    </xf>
    <xf numFmtId="170" fontId="19" fillId="0" borderId="0" xfId="0" applyNumberFormat="1" applyFont="1" applyFill="1" applyBorder="1" applyAlignment="1" applyProtection="1">
      <alignment horizontal="left" vertical="center" indent="2"/>
    </xf>
    <xf numFmtId="165" fontId="19" fillId="10" borderId="0" xfId="3" applyNumberFormat="1" applyFont="1" applyFill="1" applyBorder="1" applyAlignment="1" applyProtection="1">
      <alignment horizontal="center" vertical="center" wrapText="1"/>
    </xf>
    <xf numFmtId="165" fontId="18" fillId="12" borderId="1" xfId="3" applyNumberFormat="1" applyFont="1" applyFill="1" applyBorder="1" applyAlignment="1" applyProtection="1">
      <alignment horizontal="left" vertical="center" wrapText="1" indent="1"/>
    </xf>
    <xf numFmtId="165" fontId="19" fillId="12" borderId="1" xfId="3" applyNumberFormat="1" applyFont="1" applyFill="1" applyBorder="1" applyAlignment="1" applyProtection="1">
      <alignment horizontal="left" vertical="center" wrapText="1" indent="1"/>
    </xf>
    <xf numFmtId="174" fontId="19" fillId="0" borderId="1" xfId="3" applyNumberFormat="1" applyFont="1" applyFill="1" applyBorder="1" applyAlignment="1" applyProtection="1">
      <alignment horizontal="right" vertical="center" wrapText="1"/>
    </xf>
    <xf numFmtId="174" fontId="19" fillId="13" borderId="1" xfId="3" applyNumberFormat="1" applyFont="1" applyFill="1" applyBorder="1" applyAlignment="1" applyProtection="1">
      <alignment horizontal="right" vertical="center" wrapText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1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3" borderId="10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top" wrapText="1"/>
    </xf>
    <xf numFmtId="16" fontId="4" fillId="0" borderId="5" xfId="0" applyNumberFormat="1" applyFont="1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 applyProtection="1">
      <alignment horizontal="center" vertical="top" wrapText="1"/>
    </xf>
    <xf numFmtId="0" fontId="19" fillId="0" borderId="8" xfId="0" applyNumberFormat="1" applyFont="1" applyFill="1" applyBorder="1" applyAlignment="1" applyProtection="1">
      <alignment horizontal="center" vertical="top" wrapText="1"/>
    </xf>
    <xf numFmtId="0" fontId="19" fillId="0" borderId="5" xfId="0" applyNumberFormat="1" applyFont="1" applyFill="1" applyBorder="1" applyAlignment="1" applyProtection="1">
      <alignment horizontal="center" vertical="top" wrapText="1"/>
    </xf>
    <xf numFmtId="49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NumberFormat="1" applyFont="1" applyFill="1" applyBorder="1" applyAlignment="1" applyProtection="1">
      <alignment horizontal="left" vertical="top" wrapText="1"/>
    </xf>
    <xf numFmtId="0" fontId="56" fillId="0" borderId="1" xfId="0" applyNumberFormat="1" applyFont="1" applyFill="1" applyBorder="1" applyAlignment="1" applyProtection="1">
      <alignment horizontal="left" vertical="top" wrapText="1"/>
    </xf>
    <xf numFmtId="0" fontId="36" fillId="0" borderId="1" xfId="0" applyNumberFormat="1" applyFont="1" applyFill="1" applyBorder="1" applyAlignment="1" applyProtection="1">
      <alignment horizontal="center" vertical="top" wrapText="1"/>
    </xf>
    <xf numFmtId="0" fontId="18" fillId="13" borderId="1" xfId="0" applyNumberFormat="1" applyFont="1" applyFill="1" applyBorder="1" applyAlignment="1" applyProtection="1">
      <alignment horizontal="left" vertical="top" wrapText="1"/>
    </xf>
    <xf numFmtId="0" fontId="19" fillId="13" borderId="1" xfId="0" applyNumberFormat="1" applyFont="1" applyFill="1" applyBorder="1" applyAlignment="1" applyProtection="1">
      <alignment horizontal="left" vertical="top" wrapText="1"/>
    </xf>
    <xf numFmtId="165" fontId="19" fillId="0" borderId="10" xfId="0" applyNumberFormat="1" applyFont="1" applyFill="1" applyBorder="1" applyAlignment="1" applyProtection="1">
      <alignment horizontal="center" vertical="top"/>
    </xf>
    <xf numFmtId="165" fontId="19" fillId="0" borderId="8" xfId="0" applyNumberFormat="1" applyFont="1" applyFill="1" applyBorder="1" applyAlignment="1" applyProtection="1">
      <alignment horizontal="center" vertical="top"/>
    </xf>
    <xf numFmtId="165" fontId="19" fillId="0" borderId="5" xfId="0" applyNumberFormat="1" applyFont="1" applyFill="1" applyBorder="1" applyAlignment="1" applyProtection="1">
      <alignment horizontal="center" vertical="top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0" fontId="19" fillId="0" borderId="5" xfId="0" applyFont="1" applyFill="1" applyBorder="1" applyAlignment="1" applyProtection="1">
      <alignment horizontal="center" vertical="top"/>
    </xf>
    <xf numFmtId="0" fontId="52" fillId="0" borderId="10" xfId="0" applyFont="1" applyFill="1" applyBorder="1" applyAlignment="1">
      <alignment horizontal="center" vertical="top"/>
    </xf>
    <xf numFmtId="0" fontId="52" fillId="0" borderId="8" xfId="0" applyFont="1" applyFill="1" applyBorder="1" applyAlignment="1">
      <alignment horizontal="center" vertical="top"/>
    </xf>
    <xf numFmtId="0" fontId="52" fillId="0" borderId="5" xfId="0" applyFont="1" applyFill="1" applyBorder="1" applyAlignment="1">
      <alignment horizontal="center" vertical="top"/>
    </xf>
    <xf numFmtId="0" fontId="18" fillId="13" borderId="10" xfId="0" applyNumberFormat="1" applyFont="1" applyFill="1" applyBorder="1" applyAlignment="1" applyProtection="1">
      <alignment horizontal="center" vertical="top" wrapText="1"/>
    </xf>
    <xf numFmtId="0" fontId="18" fillId="13" borderId="8" xfId="0" applyNumberFormat="1" applyFont="1" applyFill="1" applyBorder="1" applyAlignment="1" applyProtection="1">
      <alignment horizontal="center" vertical="top" wrapText="1"/>
    </xf>
    <xf numFmtId="0" fontId="18" fillId="13" borderId="5" xfId="0" applyNumberFormat="1" applyFont="1" applyFill="1" applyBorder="1" applyAlignment="1" applyProtection="1">
      <alignment horizontal="center" vertical="top" wrapText="1"/>
    </xf>
    <xf numFmtId="0" fontId="19" fillId="0" borderId="1" xfId="0" applyNumberFormat="1" applyFont="1" applyFill="1" applyBorder="1" applyAlignment="1" applyProtection="1">
      <alignment vertical="top" wrapText="1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0" fontId="55" fillId="0" borderId="1" xfId="0" applyNumberFormat="1" applyFont="1" applyFill="1" applyBorder="1" applyAlignment="1" applyProtection="1">
      <alignment horizontal="left" vertical="top" wrapText="1"/>
    </xf>
    <xf numFmtId="0" fontId="19" fillId="0" borderId="10" xfId="0" applyNumberFormat="1" applyFont="1" applyFill="1" applyBorder="1" applyAlignment="1" applyProtection="1">
      <alignment horizontal="center" vertical="top" wrapText="1" shrinkToFit="1"/>
    </xf>
    <xf numFmtId="0" fontId="19" fillId="0" borderId="8" xfId="0" applyNumberFormat="1" applyFont="1" applyFill="1" applyBorder="1" applyAlignment="1" applyProtection="1">
      <alignment horizontal="center" vertical="top" wrapText="1" shrinkToFit="1"/>
    </xf>
    <xf numFmtId="0" fontId="19" fillId="0" borderId="5" xfId="0" applyNumberFormat="1" applyFont="1" applyFill="1" applyBorder="1" applyAlignment="1" applyProtection="1">
      <alignment horizontal="center" vertical="top" wrapText="1" shrinkToFit="1"/>
    </xf>
    <xf numFmtId="0" fontId="26" fillId="0" borderId="10" xfId="0" applyNumberFormat="1" applyFont="1" applyFill="1" applyBorder="1" applyAlignment="1" applyProtection="1">
      <alignment horizontal="center" vertical="top" wrapText="1"/>
    </xf>
    <xf numFmtId="0" fontId="26" fillId="0" borderId="8" xfId="0" applyNumberFormat="1" applyFont="1" applyFill="1" applyBorder="1" applyAlignment="1" applyProtection="1">
      <alignment horizontal="center" vertical="top" wrapText="1"/>
    </xf>
    <xf numFmtId="0" fontId="26" fillId="0" borderId="5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center" vertical="top" wrapText="1"/>
    </xf>
    <xf numFmtId="0" fontId="23" fillId="0" borderId="16" xfId="0" applyNumberFormat="1" applyFont="1" applyFill="1" applyBorder="1" applyAlignment="1" applyProtection="1">
      <alignment horizontal="center" vertical="top" wrapText="1"/>
    </xf>
    <xf numFmtId="0" fontId="23" fillId="0" borderId="13" xfId="0" applyNumberFormat="1" applyFont="1" applyFill="1" applyBorder="1" applyAlignment="1" applyProtection="1">
      <alignment horizontal="center" vertical="top" wrapText="1"/>
    </xf>
    <xf numFmtId="0" fontId="23" fillId="0" borderId="9" xfId="0" applyNumberFormat="1" applyFont="1" applyFill="1" applyBorder="1" applyAlignment="1" applyProtection="1">
      <alignment horizontal="center" vertical="top" wrapText="1"/>
    </xf>
    <xf numFmtId="0" fontId="23" fillId="0" borderId="15" xfId="0" applyNumberFormat="1" applyFont="1" applyFill="1" applyBorder="1" applyAlignment="1" applyProtection="1">
      <alignment horizontal="center" vertical="top" wrapText="1"/>
    </xf>
    <xf numFmtId="0" fontId="23" fillId="0" borderId="12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vertical="top" wrapText="1"/>
    </xf>
    <xf numFmtId="165" fontId="18" fillId="0" borderId="1" xfId="3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18" fillId="13" borderId="1" xfId="0" applyNumberFormat="1" applyFont="1" applyFill="1" applyBorder="1" applyAlignment="1" applyProtection="1">
      <alignment horizontal="center" vertical="top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0" fontId="19" fillId="0" borderId="1" xfId="0" applyNumberFormat="1" applyFont="1" applyFill="1" applyBorder="1" applyAlignment="1" applyProtection="1">
      <alignment horizontal="center" vertical="top" wrapText="1"/>
    </xf>
    <xf numFmtId="0" fontId="19" fillId="4" borderId="1" xfId="0" applyNumberFormat="1" applyFont="1" applyFill="1" applyBorder="1" applyAlignment="1" applyProtection="1">
      <alignment horizontal="center" vertical="top" wrapText="1"/>
    </xf>
    <xf numFmtId="14" fontId="19" fillId="0" borderId="1" xfId="0" applyNumberFormat="1" applyFont="1" applyFill="1" applyBorder="1" applyAlignment="1" applyProtection="1">
      <alignment horizontal="center" vertical="top" wrapText="1"/>
    </xf>
    <xf numFmtId="0" fontId="19" fillId="0" borderId="1" xfId="0" applyNumberFormat="1" applyFont="1" applyFill="1" applyBorder="1" applyAlignment="1" applyProtection="1">
      <alignment horizontal="center" vertical="top"/>
    </xf>
    <xf numFmtId="0" fontId="18" fillId="0" borderId="0" xfId="0" applyNumberFormat="1" applyFont="1" applyFill="1" applyBorder="1" applyAlignment="1" applyProtection="1">
      <alignment horizontal="left" vertical="top"/>
    </xf>
    <xf numFmtId="0" fontId="34" fillId="0" borderId="1" xfId="0" applyNumberFormat="1" applyFont="1" applyFill="1" applyBorder="1" applyAlignment="1" applyProtection="1">
      <alignment horizontal="center" vertical="top" wrapText="1"/>
    </xf>
    <xf numFmtId="0" fontId="54" fillId="0" borderId="1" xfId="0" applyNumberFormat="1" applyFont="1" applyFill="1" applyBorder="1" applyAlignment="1" applyProtection="1">
      <alignment horizontal="left" vertical="top" wrapText="1"/>
    </xf>
    <xf numFmtId="0" fontId="34" fillId="0" borderId="1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wrapText="1"/>
    </xf>
    <xf numFmtId="0" fontId="22" fillId="0" borderId="0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 applyProtection="1">
      <alignment horizontal="justify" vertical="top" wrapText="1"/>
    </xf>
    <xf numFmtId="0" fontId="7" fillId="0" borderId="0" xfId="0" applyFont="1" applyFill="1" applyBorder="1" applyAlignment="1">
      <alignment horizontal="left"/>
    </xf>
    <xf numFmtId="0" fontId="19" fillId="4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28" fillId="0" borderId="1" xfId="0" applyNumberFormat="1" applyFont="1" applyFill="1" applyBorder="1" applyAlignment="1" applyProtection="1">
      <alignment horizontal="center" vertical="top" wrapText="1"/>
    </xf>
    <xf numFmtId="0" fontId="28" fillId="0" borderId="10" xfId="0" applyNumberFormat="1" applyFont="1" applyFill="1" applyBorder="1" applyAlignment="1" applyProtection="1">
      <alignment horizontal="center" vertical="top"/>
    </xf>
    <xf numFmtId="0" fontId="28" fillId="0" borderId="8" xfId="0" applyNumberFormat="1" applyFont="1" applyFill="1" applyBorder="1" applyAlignment="1" applyProtection="1">
      <alignment horizontal="center" vertical="top"/>
    </xf>
    <xf numFmtId="0" fontId="28" fillId="0" borderId="5" xfId="0" applyNumberFormat="1" applyFont="1" applyFill="1" applyBorder="1" applyAlignment="1" applyProtection="1">
      <alignment horizontal="center" vertical="top"/>
    </xf>
    <xf numFmtId="0" fontId="25" fillId="0" borderId="0" xfId="0" applyFont="1" applyFill="1" applyBorder="1" applyAlignment="1" applyProtection="1">
      <alignment horizontal="left" vertical="top" wrapText="1"/>
    </xf>
    <xf numFmtId="0" fontId="25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center" vertical="top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 applyProtection="1">
      <alignment horizontal="center" vertical="center" wrapText="1"/>
    </xf>
    <xf numFmtId="165" fontId="19" fillId="15" borderId="1" xfId="0" applyNumberFormat="1" applyFont="1" applyFill="1" applyBorder="1" applyAlignment="1" applyProtection="1">
      <alignment horizontal="center" vertical="center" wrapText="1"/>
    </xf>
    <xf numFmtId="0" fontId="52" fillId="15" borderId="1" xfId="0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/>
    </xf>
    <xf numFmtId="165" fontId="19" fillId="0" borderId="1" xfId="0" applyNumberFormat="1" applyFont="1" applyFill="1" applyBorder="1" applyAlignment="1" applyProtection="1">
      <alignment horizontal="left" vertical="top"/>
    </xf>
    <xf numFmtId="0" fontId="19" fillId="0" borderId="1" xfId="0" applyFont="1" applyFill="1" applyBorder="1" applyAlignment="1" applyProtection="1">
      <alignment horizontal="left" vertical="top" wrapText="1"/>
    </xf>
    <xf numFmtId="165" fontId="19" fillId="7" borderId="1" xfId="0" applyNumberFormat="1" applyFont="1" applyFill="1" applyBorder="1" applyAlignment="1" applyProtection="1">
      <alignment horizontal="center" vertical="center" wrapText="1"/>
    </xf>
    <xf numFmtId="0" fontId="52" fillId="7" borderId="1" xfId="0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top" wrapText="1"/>
    </xf>
    <xf numFmtId="165" fontId="19" fillId="14" borderId="1" xfId="0" applyNumberFormat="1" applyFont="1" applyFill="1" applyBorder="1" applyAlignment="1" applyProtection="1">
      <alignment horizontal="center" vertical="center" wrapText="1"/>
    </xf>
    <xf numFmtId="0" fontId="18" fillId="13" borderId="1" xfId="0" applyNumberFormat="1" applyFont="1" applyFill="1" applyBorder="1" applyAlignment="1" applyProtection="1">
      <alignment vertical="top" wrapText="1"/>
    </xf>
    <xf numFmtId="165" fontId="19" fillId="13" borderId="1" xfId="0" applyNumberFormat="1" applyFont="1" applyFill="1" applyBorder="1" applyAlignment="1" applyProtection="1">
      <alignment horizontal="left" vertical="top" wrapText="1"/>
    </xf>
    <xf numFmtId="165" fontId="19" fillId="12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9" fillId="4" borderId="1" xfId="0" applyNumberFormat="1" applyFont="1" applyFill="1" applyBorder="1" applyAlignment="1" applyProtection="1">
      <alignment vertical="top" wrapText="1"/>
    </xf>
    <xf numFmtId="165" fontId="19" fillId="0" borderId="1" xfId="0" applyNumberFormat="1" applyFont="1" applyFill="1" applyBorder="1" applyAlignment="1" applyProtection="1">
      <alignment vertical="top" wrapText="1"/>
    </xf>
    <xf numFmtId="0" fontId="19" fillId="0" borderId="1" xfId="0" applyNumberFormat="1" applyFont="1" applyFill="1" applyBorder="1" applyAlignment="1" applyProtection="1">
      <alignment horizontal="left" vertical="top" wrapText="1" shrinkToFit="1"/>
    </xf>
    <xf numFmtId="0" fontId="55" fillId="0" borderId="1" xfId="0" applyNumberFormat="1" applyFont="1" applyFill="1" applyBorder="1" applyAlignment="1" applyProtection="1">
      <alignment horizontal="left" vertical="top" wrapText="1" shrinkToFit="1"/>
    </xf>
    <xf numFmtId="0" fontId="19" fillId="13" borderId="10" xfId="0" applyNumberFormat="1" applyFont="1" applyFill="1" applyBorder="1" applyAlignment="1" applyProtection="1">
      <alignment horizontal="center" vertical="top" wrapText="1"/>
    </xf>
    <xf numFmtId="0" fontId="19" fillId="13" borderId="8" xfId="0" applyNumberFormat="1" applyFont="1" applyFill="1" applyBorder="1" applyAlignment="1" applyProtection="1">
      <alignment horizontal="center" vertical="top" wrapText="1"/>
    </xf>
    <xf numFmtId="0" fontId="19" fillId="13" borderId="5" xfId="0" applyNumberFormat="1" applyFont="1" applyFill="1" applyBorder="1" applyAlignment="1" applyProtection="1">
      <alignment horizontal="center" vertical="top" wrapText="1"/>
    </xf>
    <xf numFmtId="0" fontId="35" fillId="0" borderId="10" xfId="0" applyNumberFormat="1" applyFont="1" applyFill="1" applyBorder="1" applyAlignment="1" applyProtection="1">
      <alignment horizontal="center" vertical="top" wrapText="1"/>
    </xf>
    <xf numFmtId="0" fontId="35" fillId="0" borderId="8" xfId="0" applyNumberFormat="1" applyFont="1" applyFill="1" applyBorder="1" applyAlignment="1" applyProtection="1">
      <alignment horizontal="center" vertical="top" wrapText="1"/>
    </xf>
    <xf numFmtId="0" fontId="35" fillId="0" borderId="5" xfId="0" applyNumberFormat="1" applyFont="1" applyFill="1" applyBorder="1" applyAlignment="1" applyProtection="1">
      <alignment horizontal="center" vertical="top" wrapText="1"/>
    </xf>
    <xf numFmtId="0" fontId="43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48" fillId="0" borderId="0" xfId="0" applyFont="1" applyAlignment="1">
      <alignment horizontal="left" wrapText="1"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21" fillId="0" borderId="0" xfId="0" applyFont="1" applyAlignment="1">
      <alignment horizontal="right" vertical="top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1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5" fillId="4" borderId="0" xfId="0" applyFont="1" applyFill="1" applyBorder="1" applyAlignment="1">
      <alignment horizontal="left" vertical="top" wrapText="1"/>
    </xf>
    <xf numFmtId="0" fontId="45" fillId="4" borderId="0" xfId="0" applyFont="1" applyFill="1" applyAlignment="1">
      <alignment horizontal="left" vertical="top" wrapText="1"/>
    </xf>
    <xf numFmtId="0" fontId="45" fillId="0" borderId="0" xfId="0" applyFont="1" applyBorder="1" applyAlignment="1">
      <alignment horizontal="left" wrapText="1"/>
    </xf>
    <xf numFmtId="0" fontId="44" fillId="0" borderId="0" xfId="0" applyFont="1" applyAlignment="1">
      <alignment horizontal="left" wrapText="1"/>
    </xf>
    <xf numFmtId="0" fontId="19" fillId="0" borderId="13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/>
    </xf>
    <xf numFmtId="0" fontId="44" fillId="0" borderId="3" xfId="0" applyFont="1" applyBorder="1" applyAlignment="1">
      <alignment horizontal="center" vertical="top"/>
    </xf>
    <xf numFmtId="0" fontId="19" fillId="0" borderId="21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top" wrapText="1"/>
    </xf>
    <xf numFmtId="3" fontId="19" fillId="0" borderId="30" xfId="0" applyNumberFormat="1" applyFont="1" applyBorder="1" applyAlignment="1">
      <alignment horizontal="center" vertical="top" wrapText="1"/>
    </xf>
    <xf numFmtId="3" fontId="19" fillId="0" borderId="31" xfId="0" applyNumberFormat="1" applyFont="1" applyBorder="1" applyAlignment="1">
      <alignment horizontal="center" vertical="top" wrapText="1"/>
    </xf>
    <xf numFmtId="3" fontId="19" fillId="0" borderId="32" xfId="0" applyNumberFormat="1" applyFont="1" applyBorder="1" applyAlignment="1">
      <alignment horizontal="center" vertical="top" wrapText="1"/>
    </xf>
    <xf numFmtId="166" fontId="19" fillId="5" borderId="2" xfId="3" applyNumberFormat="1" applyFont="1" applyFill="1" applyBorder="1" applyAlignment="1">
      <alignment horizontal="center" vertical="center" wrapText="1"/>
    </xf>
    <xf numFmtId="166" fontId="19" fillId="0" borderId="1" xfId="3" applyNumberFormat="1" applyFont="1" applyBorder="1" applyAlignment="1">
      <alignment horizontal="center" vertical="center" wrapText="1"/>
    </xf>
    <xf numFmtId="166" fontId="19" fillId="6" borderId="1" xfId="3" applyNumberFormat="1" applyFont="1" applyFill="1" applyBorder="1" applyAlignment="1">
      <alignment horizontal="center" vertical="center" wrapText="1"/>
    </xf>
    <xf numFmtId="166" fontId="19" fillId="7" borderId="1" xfId="3" applyNumberFormat="1" applyFont="1" applyFill="1" applyBorder="1" applyAlignment="1">
      <alignment horizontal="center" vertical="center" wrapText="1"/>
    </xf>
    <xf numFmtId="166" fontId="19" fillId="8" borderId="1" xfId="3" applyNumberFormat="1" applyFont="1" applyFill="1" applyBorder="1" applyAlignment="1">
      <alignment horizontal="center" vertical="center" wrapText="1"/>
    </xf>
    <xf numFmtId="166" fontId="19" fillId="9" borderId="1" xfId="3" applyNumberFormat="1" applyFont="1" applyFill="1" applyBorder="1" applyAlignment="1">
      <alignment horizontal="center" vertical="center" wrapText="1"/>
    </xf>
    <xf numFmtId="166" fontId="19" fillId="6" borderId="5" xfId="3" applyNumberFormat="1" applyFont="1" applyFill="1" applyBorder="1" applyAlignment="1">
      <alignment horizontal="center" vertical="center" wrapText="1"/>
    </xf>
    <xf numFmtId="166" fontId="19" fillId="0" borderId="5" xfId="3" applyNumberFormat="1" applyFont="1" applyBorder="1" applyAlignment="1">
      <alignment horizontal="center" vertical="center" wrapText="1"/>
    </xf>
    <xf numFmtId="166" fontId="19" fillId="7" borderId="5" xfId="3" applyNumberFormat="1" applyFont="1" applyFill="1" applyBorder="1" applyAlignment="1">
      <alignment horizontal="center" vertical="center" wrapText="1"/>
    </xf>
    <xf numFmtId="166" fontId="19" fillId="8" borderId="5" xfId="3" applyNumberFormat="1" applyFont="1" applyFill="1" applyBorder="1" applyAlignment="1">
      <alignment horizontal="center" vertical="center" wrapText="1"/>
    </xf>
    <xf numFmtId="166" fontId="19" fillId="9" borderId="5" xfId="3" applyNumberFormat="1" applyFont="1" applyFill="1" applyBorder="1" applyAlignment="1">
      <alignment horizontal="center" vertical="center" wrapText="1"/>
    </xf>
    <xf numFmtId="166" fontId="19" fillId="4" borderId="1" xfId="3" applyNumberFormat="1" applyFont="1" applyFill="1" applyBorder="1" applyAlignment="1">
      <alignment horizontal="center" vertical="center" wrapText="1"/>
    </xf>
    <xf numFmtId="166" fontId="40" fillId="0" borderId="1" xfId="3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Финансовый" xfId="3" builtinId="3"/>
    <cellStyle name="Финансовый 4" xfId="4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B1A0C7"/>
      <color rgb="FFCCFFFF"/>
      <color rgb="FF66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16384" width="9.140625" style="1"/>
  </cols>
  <sheetData>
    <row r="1" spans="1:48" ht="30.75" customHeight="1">
      <c r="A1" s="360" t="s">
        <v>3</v>
      </c>
      <c r="B1" s="361"/>
      <c r="C1" s="362" t="s">
        <v>4</v>
      </c>
      <c r="D1" s="357" t="s">
        <v>8</v>
      </c>
      <c r="E1" s="358"/>
      <c r="F1" s="359"/>
      <c r="G1" s="357" t="s">
        <v>256</v>
      </c>
      <c r="H1" s="358"/>
      <c r="I1" s="359"/>
      <c r="J1" s="357" t="s">
        <v>257</v>
      </c>
      <c r="K1" s="358"/>
      <c r="L1" s="359"/>
      <c r="M1" s="357" t="s">
        <v>261</v>
      </c>
      <c r="N1" s="358"/>
      <c r="O1" s="359"/>
      <c r="P1" s="355" t="s">
        <v>262</v>
      </c>
      <c r="Q1" s="356"/>
      <c r="R1" s="357" t="s">
        <v>263</v>
      </c>
      <c r="S1" s="358"/>
      <c r="T1" s="359"/>
      <c r="U1" s="357" t="s">
        <v>264</v>
      </c>
      <c r="V1" s="358"/>
      <c r="W1" s="359"/>
      <c r="X1" s="355" t="s">
        <v>265</v>
      </c>
      <c r="Y1" s="363"/>
      <c r="Z1" s="356"/>
      <c r="AA1" s="355" t="s">
        <v>266</v>
      </c>
      <c r="AB1" s="356"/>
      <c r="AC1" s="357" t="s">
        <v>267</v>
      </c>
      <c r="AD1" s="358"/>
      <c r="AE1" s="359"/>
      <c r="AF1" s="357" t="s">
        <v>268</v>
      </c>
      <c r="AG1" s="358"/>
      <c r="AH1" s="359"/>
      <c r="AI1" s="357" t="s">
        <v>269</v>
      </c>
      <c r="AJ1" s="358"/>
      <c r="AK1" s="359"/>
      <c r="AL1" s="355" t="s">
        <v>270</v>
      </c>
      <c r="AM1" s="356"/>
      <c r="AN1" s="357" t="s">
        <v>271</v>
      </c>
      <c r="AO1" s="358"/>
      <c r="AP1" s="359"/>
      <c r="AQ1" s="357" t="s">
        <v>272</v>
      </c>
      <c r="AR1" s="358"/>
      <c r="AS1" s="359"/>
      <c r="AT1" s="357" t="s">
        <v>273</v>
      </c>
      <c r="AU1" s="358"/>
      <c r="AV1" s="359"/>
    </row>
    <row r="2" spans="1:48" ht="39" customHeight="1">
      <c r="A2" s="361"/>
      <c r="B2" s="361"/>
      <c r="C2" s="362"/>
      <c r="D2" s="10" t="s">
        <v>11</v>
      </c>
      <c r="E2" s="10" t="s">
        <v>12</v>
      </c>
      <c r="F2" s="10" t="s">
        <v>258</v>
      </c>
      <c r="G2" s="2" t="s">
        <v>259</v>
      </c>
      <c r="H2" s="2" t="s">
        <v>260</v>
      </c>
      <c r="I2" s="2" t="s">
        <v>258</v>
      </c>
      <c r="J2" s="2" t="s">
        <v>259</v>
      </c>
      <c r="K2" s="2" t="s">
        <v>260</v>
      </c>
      <c r="L2" s="2" t="s">
        <v>258</v>
      </c>
      <c r="M2" s="2" t="s">
        <v>259</v>
      </c>
      <c r="N2" s="2" t="s">
        <v>260</v>
      </c>
      <c r="O2" s="2" t="s">
        <v>258</v>
      </c>
      <c r="P2" s="3" t="s">
        <v>260</v>
      </c>
      <c r="Q2" s="3" t="s">
        <v>258</v>
      </c>
      <c r="R2" s="2" t="s">
        <v>259</v>
      </c>
      <c r="S2" s="2" t="s">
        <v>260</v>
      </c>
      <c r="T2" s="2" t="s">
        <v>258</v>
      </c>
      <c r="U2" s="2" t="s">
        <v>259</v>
      </c>
      <c r="V2" s="2" t="s">
        <v>260</v>
      </c>
      <c r="W2" s="2" t="s">
        <v>258</v>
      </c>
      <c r="X2" s="3" t="s">
        <v>259</v>
      </c>
      <c r="Y2" s="3" t="s">
        <v>260</v>
      </c>
      <c r="Z2" s="3" t="s">
        <v>258</v>
      </c>
      <c r="AA2" s="3" t="s">
        <v>260</v>
      </c>
      <c r="AB2" s="3" t="s">
        <v>258</v>
      </c>
      <c r="AC2" s="2" t="s">
        <v>259</v>
      </c>
      <c r="AD2" s="2" t="s">
        <v>260</v>
      </c>
      <c r="AE2" s="2" t="s">
        <v>258</v>
      </c>
      <c r="AF2" s="2" t="s">
        <v>259</v>
      </c>
      <c r="AG2" s="2" t="s">
        <v>260</v>
      </c>
      <c r="AH2" s="2" t="s">
        <v>258</v>
      </c>
      <c r="AI2" s="2" t="s">
        <v>259</v>
      </c>
      <c r="AJ2" s="2" t="s">
        <v>260</v>
      </c>
      <c r="AK2" s="2" t="s">
        <v>258</v>
      </c>
      <c r="AL2" s="3" t="s">
        <v>260</v>
      </c>
      <c r="AM2" s="3" t="s">
        <v>258</v>
      </c>
      <c r="AN2" s="2" t="s">
        <v>259</v>
      </c>
      <c r="AO2" s="2" t="s">
        <v>260</v>
      </c>
      <c r="AP2" s="2" t="s">
        <v>258</v>
      </c>
      <c r="AQ2" s="2" t="s">
        <v>259</v>
      </c>
      <c r="AR2" s="2" t="s">
        <v>260</v>
      </c>
      <c r="AS2" s="2" t="s">
        <v>258</v>
      </c>
      <c r="AT2" s="2" t="s">
        <v>259</v>
      </c>
      <c r="AU2" s="2" t="s">
        <v>260</v>
      </c>
      <c r="AV2" s="2" t="s">
        <v>258</v>
      </c>
    </row>
    <row r="3" spans="1:48">
      <c r="A3" s="362" t="s">
        <v>46</v>
      </c>
      <c r="B3" s="362"/>
      <c r="C3" s="4" t="s">
        <v>274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362"/>
      <c r="B4" s="362"/>
      <c r="C4" s="5" t="s">
        <v>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362"/>
      <c r="B5" s="362"/>
      <c r="C5" s="8" t="s">
        <v>1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362"/>
      <c r="B6" s="362"/>
      <c r="C6" s="8" t="s">
        <v>241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362"/>
      <c r="B7" s="362"/>
      <c r="C7" s="8" t="s">
        <v>7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362"/>
      <c r="B8" s="362"/>
      <c r="C8" s="8" t="s">
        <v>2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362"/>
      <c r="B9" s="362"/>
      <c r="C9" s="8" t="s">
        <v>6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X1:Z1"/>
    <mergeCell ref="AA1:AB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AC1:AE1"/>
    <mergeCell ref="U1:W1"/>
    <mergeCell ref="R1:T1"/>
  </mergeCells>
  <phoneticPr fontId="3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365" t="s">
        <v>21</v>
      </c>
      <c r="B1" s="365"/>
      <c r="C1" s="365"/>
      <c r="D1" s="365"/>
      <c r="E1" s="365"/>
    </row>
    <row r="2" spans="1:5">
      <c r="A2" s="12"/>
      <c r="B2" s="12"/>
      <c r="C2" s="12"/>
      <c r="D2" s="12"/>
      <c r="E2" s="12"/>
    </row>
    <row r="3" spans="1:5">
      <c r="A3" s="366" t="s">
        <v>93</v>
      </c>
      <c r="B3" s="366"/>
      <c r="C3" s="366"/>
      <c r="D3" s="366"/>
      <c r="E3" s="366"/>
    </row>
    <row r="4" spans="1:5" ht="45" customHeight="1">
      <c r="A4" s="13" t="s">
        <v>15</v>
      </c>
      <c r="B4" s="13" t="s">
        <v>22</v>
      </c>
      <c r="C4" s="13" t="s">
        <v>16</v>
      </c>
      <c r="D4" s="13" t="s">
        <v>17</v>
      </c>
      <c r="E4" s="13" t="s">
        <v>18</v>
      </c>
    </row>
    <row r="5" spans="1:5" ht="57.75" customHeight="1">
      <c r="A5" s="14" t="s">
        <v>23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24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25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26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27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28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29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30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31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32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33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34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35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36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37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38</v>
      </c>
      <c r="B20" s="18">
        <v>0.5</v>
      </c>
      <c r="C20" s="19"/>
      <c r="D20" s="18">
        <f t="shared" si="0"/>
        <v>0</v>
      </c>
      <c r="E20" s="17"/>
    </row>
    <row r="21" spans="1:5" ht="39.75">
      <c r="A21" s="17" t="s">
        <v>39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40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41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19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20</v>
      </c>
    </row>
    <row r="25" spans="1:5">
      <c r="A25" s="28"/>
      <c r="B25" s="28"/>
      <c r="C25" s="28"/>
      <c r="D25" s="28"/>
      <c r="E25" s="28"/>
    </row>
    <row r="26" spans="1:5">
      <c r="A26" s="364" t="s">
        <v>42</v>
      </c>
      <c r="B26" s="364"/>
      <c r="C26" s="364"/>
      <c r="D26" s="364"/>
      <c r="E26" s="364"/>
    </row>
    <row r="27" spans="1:5">
      <c r="A27" s="28"/>
      <c r="B27" s="28"/>
      <c r="C27" s="28"/>
      <c r="D27" s="28"/>
      <c r="E27" s="28"/>
    </row>
    <row r="28" spans="1:5">
      <c r="A28" s="364" t="s">
        <v>43</v>
      </c>
      <c r="B28" s="364"/>
      <c r="C28" s="364"/>
      <c r="D28" s="364"/>
      <c r="E28" s="364"/>
    </row>
    <row r="29" spans="1:5">
      <c r="A29" s="364"/>
      <c r="B29" s="364"/>
      <c r="C29" s="364"/>
      <c r="D29" s="364"/>
      <c r="E29" s="364"/>
    </row>
  </sheetData>
  <mergeCells count="5">
    <mergeCell ref="A29:E29"/>
    <mergeCell ref="A1:E1"/>
    <mergeCell ref="A3:E3"/>
    <mergeCell ref="A26:E26"/>
    <mergeCell ref="A28:E28"/>
  </mergeCells>
  <phoneticPr fontId="31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3" customWidth="1"/>
    <col min="2" max="2" width="42.5703125" style="43" customWidth="1"/>
    <col min="3" max="3" width="6.85546875" style="43" customWidth="1"/>
    <col min="4" max="15" width="9.5703125" style="43" customWidth="1"/>
    <col min="16" max="17" width="10.5703125" style="43" customWidth="1"/>
    <col min="18" max="29" width="0" style="44" hidden="1" customWidth="1"/>
    <col min="30" max="16384" width="9.140625" style="44"/>
  </cols>
  <sheetData>
    <row r="1" spans="1:256">
      <c r="Q1" s="34" t="s">
        <v>14</v>
      </c>
    </row>
    <row r="2" spans="1:256">
      <c r="A2" s="45" t="s">
        <v>45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256" s="48" customFormat="1" ht="53.25" customHeight="1">
      <c r="A3" s="36" t="s">
        <v>239</v>
      </c>
      <c r="B3" s="391" t="s">
        <v>9</v>
      </c>
      <c r="C3" s="391"/>
      <c r="D3" s="36" t="s">
        <v>256</v>
      </c>
      <c r="E3" s="47" t="s">
        <v>257</v>
      </c>
      <c r="F3" s="36" t="s">
        <v>261</v>
      </c>
      <c r="G3" s="47" t="s">
        <v>263</v>
      </c>
      <c r="H3" s="36" t="s">
        <v>264</v>
      </c>
      <c r="I3" s="47" t="s">
        <v>265</v>
      </c>
      <c r="J3" s="36" t="s">
        <v>267</v>
      </c>
      <c r="K3" s="47" t="s">
        <v>268</v>
      </c>
      <c r="L3" s="36" t="s">
        <v>269</v>
      </c>
      <c r="M3" s="47" t="s">
        <v>271</v>
      </c>
      <c r="N3" s="36" t="s">
        <v>272</v>
      </c>
      <c r="O3" s="47" t="s">
        <v>273</v>
      </c>
      <c r="P3" s="36" t="s">
        <v>44</v>
      </c>
      <c r="Q3" s="36" t="s">
        <v>13</v>
      </c>
      <c r="R3" s="35" t="s">
        <v>256</v>
      </c>
      <c r="S3" s="29" t="s">
        <v>257</v>
      </c>
      <c r="T3" s="35" t="s">
        <v>261</v>
      </c>
      <c r="U3" s="29" t="s">
        <v>263</v>
      </c>
      <c r="V3" s="35" t="s">
        <v>264</v>
      </c>
      <c r="W3" s="29" t="s">
        <v>265</v>
      </c>
      <c r="X3" s="35" t="s">
        <v>267</v>
      </c>
      <c r="Y3" s="29" t="s">
        <v>268</v>
      </c>
      <c r="Z3" s="35" t="s">
        <v>269</v>
      </c>
      <c r="AA3" s="29" t="s">
        <v>271</v>
      </c>
      <c r="AB3" s="35" t="s">
        <v>272</v>
      </c>
      <c r="AC3" s="29" t="s">
        <v>273</v>
      </c>
    </row>
    <row r="4" spans="1:256" ht="15" customHeight="1">
      <c r="A4" s="49" t="s">
        <v>47</v>
      </c>
      <c r="B4" s="50"/>
      <c r="C4" s="50"/>
      <c r="D4" s="50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51"/>
    </row>
    <row r="5" spans="1:256" ht="283.5" customHeight="1">
      <c r="A5" s="389" t="s">
        <v>240</v>
      </c>
      <c r="B5" s="375" t="s">
        <v>48</v>
      </c>
      <c r="C5" s="52" t="s">
        <v>259</v>
      </c>
      <c r="D5" s="54" t="s">
        <v>180</v>
      </c>
      <c r="E5" s="54" t="s">
        <v>181</v>
      </c>
      <c r="F5" s="54" t="s">
        <v>182</v>
      </c>
      <c r="G5" s="54" t="s">
        <v>183</v>
      </c>
      <c r="H5" s="54" t="s">
        <v>182</v>
      </c>
      <c r="I5" s="54" t="s">
        <v>184</v>
      </c>
      <c r="J5" s="54" t="s">
        <v>183</v>
      </c>
      <c r="K5" s="54" t="s">
        <v>185</v>
      </c>
      <c r="L5" s="54" t="s">
        <v>186</v>
      </c>
      <c r="M5" s="54" t="s">
        <v>187</v>
      </c>
      <c r="N5" s="54" t="s">
        <v>186</v>
      </c>
      <c r="O5" s="54" t="s">
        <v>188</v>
      </c>
      <c r="P5" s="55"/>
      <c r="Q5" s="55"/>
    </row>
    <row r="6" spans="1:256" ht="105.75" customHeight="1">
      <c r="A6" s="389"/>
      <c r="B6" s="375"/>
      <c r="C6" s="52"/>
      <c r="D6" s="54"/>
      <c r="E6" s="54"/>
      <c r="F6" s="54"/>
      <c r="G6" s="54"/>
      <c r="H6" s="54"/>
      <c r="I6" s="54"/>
      <c r="J6" s="54"/>
      <c r="K6" s="56" t="s">
        <v>163</v>
      </c>
      <c r="L6" s="56" t="s">
        <v>164</v>
      </c>
      <c r="M6" s="56" t="s">
        <v>165</v>
      </c>
      <c r="N6" s="56" t="s">
        <v>166</v>
      </c>
      <c r="O6" s="54" t="s">
        <v>168</v>
      </c>
      <c r="P6" s="55"/>
      <c r="Q6" s="55"/>
    </row>
    <row r="7" spans="1:256" ht="74.25" customHeight="1">
      <c r="A7" s="389"/>
      <c r="B7" s="375"/>
      <c r="C7" s="52" t="s">
        <v>260</v>
      </c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256" ht="175.5" customHeight="1">
      <c r="A8" s="389" t="s">
        <v>242</v>
      </c>
      <c r="B8" s="375" t="s">
        <v>49</v>
      </c>
      <c r="C8" s="52" t="s">
        <v>259</v>
      </c>
      <c r="D8" s="54"/>
      <c r="E8" s="55"/>
      <c r="F8" s="55"/>
      <c r="G8" s="55"/>
      <c r="H8" s="55"/>
      <c r="I8" s="56" t="s">
        <v>163</v>
      </c>
      <c r="J8" s="56" t="s">
        <v>164</v>
      </c>
      <c r="K8" s="56" t="s">
        <v>165</v>
      </c>
      <c r="L8" s="56" t="s">
        <v>166</v>
      </c>
      <c r="M8" s="380" t="s">
        <v>168</v>
      </c>
      <c r="N8" s="381"/>
      <c r="O8" s="382"/>
      <c r="P8" s="55"/>
      <c r="Q8" s="55"/>
    </row>
    <row r="9" spans="1:256" ht="33.75" customHeight="1">
      <c r="A9" s="389"/>
      <c r="B9" s="375"/>
      <c r="C9" s="52" t="s">
        <v>260</v>
      </c>
      <c r="D9" s="54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256" ht="151.5" customHeight="1">
      <c r="A10" s="389" t="s">
        <v>243</v>
      </c>
      <c r="B10" s="375" t="s">
        <v>50</v>
      </c>
      <c r="C10" s="52" t="s">
        <v>259</v>
      </c>
      <c r="D10" s="54" t="s">
        <v>169</v>
      </c>
      <c r="E10" s="54"/>
      <c r="F10" s="54" t="s">
        <v>170</v>
      </c>
      <c r="G10" s="54"/>
      <c r="H10" s="54" t="s">
        <v>171</v>
      </c>
      <c r="I10" s="54" t="s">
        <v>172</v>
      </c>
      <c r="J10" s="54" t="s">
        <v>173</v>
      </c>
      <c r="K10" s="54"/>
      <c r="L10" s="54"/>
      <c r="M10" s="54" t="s">
        <v>174</v>
      </c>
      <c r="N10" s="54"/>
      <c r="O10" s="54"/>
      <c r="P10" s="55"/>
      <c r="Q10" s="55"/>
    </row>
    <row r="11" spans="1:256" ht="40.5" customHeight="1">
      <c r="A11" s="389"/>
      <c r="B11" s="375"/>
      <c r="C11" s="52" t="s">
        <v>260</v>
      </c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256" ht="355.5" customHeight="1">
      <c r="A12" s="389" t="s">
        <v>244</v>
      </c>
      <c r="B12" s="375" t="s">
        <v>191</v>
      </c>
      <c r="C12" s="52" t="s">
        <v>259</v>
      </c>
      <c r="D12" s="54"/>
      <c r="E12" s="54" t="s">
        <v>112</v>
      </c>
      <c r="F12" s="54"/>
      <c r="G12" s="54" t="s">
        <v>113</v>
      </c>
      <c r="H12" s="54" t="s">
        <v>114</v>
      </c>
      <c r="I12" s="54" t="s">
        <v>115</v>
      </c>
      <c r="J12" s="54"/>
      <c r="K12" s="54"/>
      <c r="L12" s="54" t="s">
        <v>114</v>
      </c>
      <c r="M12" s="54"/>
      <c r="N12" s="54"/>
      <c r="O12" s="54" t="s">
        <v>116</v>
      </c>
      <c r="P12" s="55"/>
      <c r="Q12" s="55"/>
    </row>
    <row r="13" spans="1:256" ht="24" customHeight="1">
      <c r="A13" s="389"/>
      <c r="B13" s="375"/>
      <c r="C13" s="52" t="s">
        <v>260</v>
      </c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256" ht="96" customHeight="1">
      <c r="A14" s="389" t="s">
        <v>248</v>
      </c>
      <c r="B14" s="375" t="s">
        <v>51</v>
      </c>
      <c r="C14" s="52" t="s">
        <v>259</v>
      </c>
      <c r="D14" s="54"/>
      <c r="E14" s="55"/>
      <c r="F14" s="60" t="s">
        <v>203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256" ht="39" customHeight="1">
      <c r="A15" s="389"/>
      <c r="B15" s="375"/>
      <c r="C15" s="52" t="s">
        <v>260</v>
      </c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256">
      <c r="A16" s="31" t="s">
        <v>52</v>
      </c>
      <c r="B16" s="61"/>
      <c r="C16" s="61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9"/>
      <c r="AI16" s="367"/>
      <c r="AJ16" s="367"/>
      <c r="AK16" s="367"/>
      <c r="AZ16" s="367"/>
      <c r="BA16" s="367"/>
      <c r="BB16" s="367"/>
      <c r="BQ16" s="367"/>
      <c r="BR16" s="367"/>
      <c r="BS16" s="367"/>
      <c r="CH16" s="367"/>
      <c r="CI16" s="367"/>
      <c r="CJ16" s="367"/>
      <c r="CY16" s="367"/>
      <c r="CZ16" s="367"/>
      <c r="DA16" s="367"/>
      <c r="DP16" s="367"/>
      <c r="DQ16" s="367"/>
      <c r="DR16" s="367"/>
      <c r="EG16" s="367"/>
      <c r="EH16" s="367"/>
      <c r="EI16" s="367"/>
      <c r="EX16" s="367"/>
      <c r="EY16" s="367"/>
      <c r="EZ16" s="367"/>
      <c r="FO16" s="367"/>
      <c r="FP16" s="367"/>
      <c r="FQ16" s="367"/>
      <c r="GF16" s="367"/>
      <c r="GG16" s="367"/>
      <c r="GH16" s="367"/>
      <c r="GW16" s="367"/>
      <c r="GX16" s="367"/>
      <c r="GY16" s="367"/>
      <c r="HN16" s="367"/>
      <c r="HO16" s="367"/>
      <c r="HP16" s="367"/>
      <c r="IE16" s="367"/>
      <c r="IF16" s="367"/>
      <c r="IG16" s="367"/>
      <c r="IV16" s="367"/>
    </row>
    <row r="17" spans="1:17" ht="320.25" customHeight="1">
      <c r="A17" s="389" t="s">
        <v>245</v>
      </c>
      <c r="B17" s="375" t="s">
        <v>53</v>
      </c>
      <c r="C17" s="52" t="s">
        <v>259</v>
      </c>
      <c r="D17" s="62" t="s">
        <v>121</v>
      </c>
      <c r="E17" s="62" t="s">
        <v>122</v>
      </c>
      <c r="F17" s="62" t="s">
        <v>123</v>
      </c>
      <c r="G17" s="62" t="s">
        <v>124</v>
      </c>
      <c r="H17" s="62" t="s">
        <v>125</v>
      </c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39.950000000000003" customHeight="1">
      <c r="A18" s="389"/>
      <c r="B18" s="375"/>
      <c r="C18" s="52" t="s">
        <v>260</v>
      </c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94.25" customHeight="1">
      <c r="A19" s="389" t="s">
        <v>246</v>
      </c>
      <c r="B19" s="375" t="s">
        <v>189</v>
      </c>
      <c r="C19" s="52" t="s">
        <v>259</v>
      </c>
      <c r="D19" s="56" t="s">
        <v>204</v>
      </c>
      <c r="E19" s="56" t="s">
        <v>205</v>
      </c>
      <c r="F19" s="63" t="s">
        <v>134</v>
      </c>
      <c r="G19" s="56" t="s">
        <v>135</v>
      </c>
      <c r="H19" s="64"/>
      <c r="I19" s="64"/>
      <c r="J19" s="64"/>
      <c r="K19" s="56"/>
      <c r="L19" s="56"/>
      <c r="M19" s="56"/>
      <c r="N19" s="56"/>
      <c r="O19" s="56"/>
      <c r="P19" s="56" t="s">
        <v>136</v>
      </c>
      <c r="Q19" s="55"/>
    </row>
    <row r="20" spans="1:17" ht="39.950000000000003" customHeight="1">
      <c r="A20" s="389"/>
      <c r="B20" s="375"/>
      <c r="C20" s="52" t="s">
        <v>260</v>
      </c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211.5" customHeight="1">
      <c r="A21" s="389" t="s">
        <v>247</v>
      </c>
      <c r="B21" s="375" t="s">
        <v>192</v>
      </c>
      <c r="C21" s="52" t="s">
        <v>259</v>
      </c>
      <c r="D21" s="65" t="s">
        <v>206</v>
      </c>
      <c r="E21" s="65" t="s">
        <v>137</v>
      </c>
      <c r="F21" s="65" t="s">
        <v>134</v>
      </c>
      <c r="G21" s="66" t="s">
        <v>138</v>
      </c>
      <c r="H21" s="66" t="s">
        <v>138</v>
      </c>
      <c r="I21" s="65" t="s">
        <v>138</v>
      </c>
      <c r="J21" s="65" t="s">
        <v>138</v>
      </c>
      <c r="K21" s="65" t="s">
        <v>138</v>
      </c>
      <c r="L21" s="65" t="s">
        <v>138</v>
      </c>
      <c r="M21" s="65" t="s">
        <v>138</v>
      </c>
      <c r="N21" s="65" t="s">
        <v>139</v>
      </c>
      <c r="O21" s="65" t="s">
        <v>140</v>
      </c>
      <c r="P21" s="56" t="s">
        <v>141</v>
      </c>
      <c r="Q21" s="55"/>
    </row>
    <row r="22" spans="1:17" ht="31.5" customHeight="1">
      <c r="A22" s="389"/>
      <c r="B22" s="375"/>
      <c r="C22" s="52" t="s">
        <v>260</v>
      </c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s="68" customFormat="1" ht="223.5" customHeight="1">
      <c r="A23" s="384" t="s">
        <v>253</v>
      </c>
      <c r="B23" s="379" t="s">
        <v>193</v>
      </c>
      <c r="C23" s="67" t="s">
        <v>259</v>
      </c>
      <c r="D23" s="56" t="str">
        <f>$D$19</f>
        <v>подготовка конкурсной документации</v>
      </c>
      <c r="E23" s="56" t="s">
        <v>207</v>
      </c>
      <c r="F23" s="63" t="s">
        <v>134</v>
      </c>
      <c r="G23" s="56" t="s">
        <v>142</v>
      </c>
      <c r="H23" s="56" t="s">
        <v>143</v>
      </c>
      <c r="I23" s="56" t="s">
        <v>98</v>
      </c>
      <c r="J23" s="56"/>
      <c r="K23" s="56" t="s">
        <v>144</v>
      </c>
      <c r="L23" s="56"/>
      <c r="M23" s="64"/>
      <c r="N23" s="64"/>
      <c r="O23" s="64"/>
      <c r="P23" s="56" t="s">
        <v>145</v>
      </c>
      <c r="Q23" s="64"/>
    </row>
    <row r="24" spans="1:17" s="68" customFormat="1" ht="39.950000000000003" customHeight="1">
      <c r="A24" s="386"/>
      <c r="B24" s="379"/>
      <c r="C24" s="67" t="s">
        <v>260</v>
      </c>
      <c r="D24" s="56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s="68" customFormat="1" ht="104.25" customHeight="1">
      <c r="A25" s="390" t="s">
        <v>254</v>
      </c>
      <c r="B25" s="379" t="s">
        <v>194</v>
      </c>
      <c r="C25" s="67" t="s">
        <v>259</v>
      </c>
      <c r="D25" s="69"/>
      <c r="E25" s="56" t="str">
        <f>$D$19</f>
        <v>подготовка конкурсной документации</v>
      </c>
      <c r="F25" s="63" t="s">
        <v>134</v>
      </c>
      <c r="G25" s="56" t="s">
        <v>146</v>
      </c>
      <c r="H25" s="56" t="str">
        <f>$D$19</f>
        <v>подготовка конкурсной документации</v>
      </c>
      <c r="I25" s="63" t="s">
        <v>134</v>
      </c>
      <c r="J25" s="56" t="s">
        <v>146</v>
      </c>
      <c r="K25" s="64"/>
      <c r="L25" s="64"/>
      <c r="M25" s="64"/>
      <c r="N25" s="64"/>
      <c r="O25" s="64"/>
      <c r="P25" s="65" t="s">
        <v>147</v>
      </c>
      <c r="Q25" s="64"/>
    </row>
    <row r="26" spans="1:17" s="68" customFormat="1" ht="39.950000000000003" customHeight="1">
      <c r="A26" s="390"/>
      <c r="B26" s="379"/>
      <c r="C26" s="67" t="s">
        <v>260</v>
      </c>
      <c r="D26" s="56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>
      <c r="A27" s="31" t="s">
        <v>54</v>
      </c>
      <c r="B27" s="70"/>
      <c r="C27" s="70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ht="201.75" customHeight="1">
      <c r="A28" s="52" t="s">
        <v>255</v>
      </c>
      <c r="B28" s="53" t="s">
        <v>195</v>
      </c>
      <c r="C28" s="52" t="s">
        <v>259</v>
      </c>
      <c r="D28" s="54" t="s">
        <v>102</v>
      </c>
      <c r="E28" s="54" t="s">
        <v>102</v>
      </c>
      <c r="F28" s="54" t="s">
        <v>102</v>
      </c>
      <c r="G28" s="54" t="s">
        <v>103</v>
      </c>
      <c r="H28" s="54" t="s">
        <v>103</v>
      </c>
      <c r="I28" s="54" t="s">
        <v>103</v>
      </c>
      <c r="J28" s="54" t="s">
        <v>104</v>
      </c>
      <c r="K28" s="54" t="s">
        <v>104</v>
      </c>
      <c r="L28" s="54" t="s">
        <v>104</v>
      </c>
      <c r="M28" s="54" t="s">
        <v>105</v>
      </c>
      <c r="N28" s="54" t="s">
        <v>105</v>
      </c>
      <c r="O28" s="55"/>
      <c r="P28" s="55"/>
      <c r="Q28" s="55"/>
    </row>
    <row r="29" spans="1:17" ht="39.950000000000003" customHeight="1">
      <c r="A29" s="52"/>
      <c r="B29" s="53"/>
      <c r="C29" s="52" t="s">
        <v>260</v>
      </c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>
      <c r="A30" s="32" t="s">
        <v>55</v>
      </c>
      <c r="B30" s="71"/>
      <c r="C30" s="72"/>
      <c r="D30" s="73"/>
      <c r="E30" s="74"/>
      <c r="F30" s="74"/>
      <c r="G30" s="75"/>
      <c r="H30" s="76"/>
      <c r="I30" s="76"/>
      <c r="J30" s="76"/>
      <c r="K30" s="76"/>
      <c r="L30" s="76"/>
      <c r="M30" s="76"/>
      <c r="N30" s="76"/>
      <c r="O30" s="76"/>
      <c r="P30" s="76"/>
      <c r="Q30" s="76"/>
    </row>
    <row r="31" spans="1:17" ht="241.5" customHeight="1">
      <c r="A31" s="389" t="s">
        <v>57</v>
      </c>
      <c r="B31" s="375" t="s">
        <v>56</v>
      </c>
      <c r="C31" s="52" t="s">
        <v>259</v>
      </c>
      <c r="D31" s="54" t="s">
        <v>175</v>
      </c>
      <c r="E31" s="54" t="s">
        <v>176</v>
      </c>
      <c r="F31" s="54" t="s">
        <v>177</v>
      </c>
      <c r="G31" s="54" t="s">
        <v>177</v>
      </c>
      <c r="H31" s="54" t="s">
        <v>104</v>
      </c>
      <c r="I31" s="54" t="s">
        <v>105</v>
      </c>
      <c r="J31" s="54" t="s">
        <v>105</v>
      </c>
      <c r="K31" s="54" t="s">
        <v>105</v>
      </c>
      <c r="L31" s="54" t="s">
        <v>105</v>
      </c>
      <c r="M31" s="54" t="s">
        <v>178</v>
      </c>
      <c r="N31" s="54" t="s">
        <v>178</v>
      </c>
      <c r="O31" s="54" t="s">
        <v>178</v>
      </c>
      <c r="P31" s="55"/>
      <c r="Q31" s="55"/>
    </row>
    <row r="32" spans="1:17" ht="45.75" customHeight="1">
      <c r="A32" s="389"/>
      <c r="B32" s="375"/>
      <c r="C32" s="52" t="s">
        <v>260</v>
      </c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1:17">
      <c r="A33" s="31" t="s">
        <v>58</v>
      </c>
      <c r="B33" s="53"/>
      <c r="C33" s="52"/>
      <c r="D33" s="54"/>
      <c r="E33" s="55"/>
      <c r="F33" s="55"/>
      <c r="G33" s="55"/>
      <c r="H33" s="57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30.75" customHeight="1">
      <c r="A34" s="389" t="s">
        <v>59</v>
      </c>
      <c r="B34" s="375" t="s">
        <v>60</v>
      </c>
      <c r="C34" s="52" t="s">
        <v>259</v>
      </c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ht="30.75" customHeight="1">
      <c r="A35" s="389"/>
      <c r="B35" s="375"/>
      <c r="C35" s="52" t="s">
        <v>260</v>
      </c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ht="39.950000000000003" customHeight="1">
      <c r="A36" s="392" t="s">
        <v>61</v>
      </c>
      <c r="B36" s="376" t="s">
        <v>92</v>
      </c>
      <c r="C36" s="52" t="s">
        <v>259</v>
      </c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17" ht="39.950000000000003" customHeight="1">
      <c r="A37" s="393"/>
      <c r="B37" s="377"/>
      <c r="C37" s="52" t="s">
        <v>260</v>
      </c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1:17">
      <c r="A38" s="33" t="s">
        <v>62</v>
      </c>
      <c r="B38" s="77"/>
      <c r="C38" s="78"/>
      <c r="D38" s="79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238.5" customHeight="1">
      <c r="A39" s="389" t="s">
        <v>63</v>
      </c>
      <c r="B39" s="375" t="s">
        <v>190</v>
      </c>
      <c r="C39" s="52" t="s">
        <v>259</v>
      </c>
      <c r="D39" s="91"/>
      <c r="E39" s="91" t="s">
        <v>209</v>
      </c>
      <c r="F39" s="91" t="s">
        <v>208</v>
      </c>
      <c r="G39" s="91" t="s">
        <v>197</v>
      </c>
      <c r="H39" s="368" t="s">
        <v>210</v>
      </c>
      <c r="I39" s="369"/>
      <c r="J39" s="369"/>
      <c r="K39" s="369"/>
      <c r="L39" s="369"/>
      <c r="M39" s="369"/>
      <c r="N39" s="369"/>
      <c r="O39" s="370"/>
      <c r="P39" s="54" t="s">
        <v>152</v>
      </c>
      <c r="Q39" s="55"/>
    </row>
    <row r="40" spans="1:17" ht="39.950000000000003" customHeight="1">
      <c r="A40" s="389" t="s">
        <v>249</v>
      </c>
      <c r="B40" s="375" t="s">
        <v>250</v>
      </c>
      <c r="C40" s="52" t="s">
        <v>260</v>
      </c>
      <c r="D40" s="5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ht="194.25" customHeight="1">
      <c r="A41" s="389" t="s">
        <v>64</v>
      </c>
      <c r="B41" s="375" t="s">
        <v>65</v>
      </c>
      <c r="C41" s="52" t="s">
        <v>259</v>
      </c>
      <c r="D41" s="54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81" t="s">
        <v>117</v>
      </c>
      <c r="Q41" s="55"/>
    </row>
    <row r="42" spans="1:17" ht="39.950000000000003" customHeight="1">
      <c r="A42" s="389"/>
      <c r="B42" s="375"/>
      <c r="C42" s="52" t="s">
        <v>260</v>
      </c>
      <c r="D42" s="54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1:17" ht="186" customHeight="1">
      <c r="A43" s="389" t="s">
        <v>66</v>
      </c>
      <c r="B43" s="375" t="s">
        <v>67</v>
      </c>
      <c r="C43" s="52" t="s">
        <v>259</v>
      </c>
      <c r="D43" s="56" t="s">
        <v>163</v>
      </c>
      <c r="E43" s="56" t="s">
        <v>164</v>
      </c>
      <c r="F43" s="56" t="s">
        <v>167</v>
      </c>
      <c r="G43" s="372" t="s">
        <v>155</v>
      </c>
      <c r="H43" s="373"/>
      <c r="I43" s="373"/>
      <c r="J43" s="373"/>
      <c r="K43" s="373"/>
      <c r="L43" s="373"/>
      <c r="M43" s="373"/>
      <c r="N43" s="373"/>
      <c r="O43" s="374"/>
      <c r="P43" s="55"/>
      <c r="Q43" s="55"/>
    </row>
    <row r="44" spans="1:17" ht="39.950000000000003" customHeight="1">
      <c r="A44" s="389"/>
      <c r="B44" s="375"/>
      <c r="C44" s="52" t="s">
        <v>260</v>
      </c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ht="278.25" customHeight="1">
      <c r="A45" s="389" t="s">
        <v>68</v>
      </c>
      <c r="B45" s="375" t="s">
        <v>69</v>
      </c>
      <c r="C45" s="52" t="s">
        <v>259</v>
      </c>
      <c r="D45" s="82" t="s">
        <v>153</v>
      </c>
      <c r="E45" s="82" t="s">
        <v>154</v>
      </c>
      <c r="F45" s="82" t="s">
        <v>155</v>
      </c>
      <c r="G45" s="82" t="s">
        <v>155</v>
      </c>
      <c r="H45" s="82" t="s">
        <v>156</v>
      </c>
      <c r="I45" s="82" t="s">
        <v>155</v>
      </c>
      <c r="J45" s="82" t="s">
        <v>155</v>
      </c>
      <c r="K45" s="82" t="s">
        <v>157</v>
      </c>
      <c r="L45" s="82" t="s">
        <v>155</v>
      </c>
      <c r="M45" s="82" t="s">
        <v>158</v>
      </c>
      <c r="N45" s="82" t="s">
        <v>159</v>
      </c>
      <c r="O45" s="82" t="s">
        <v>160</v>
      </c>
      <c r="P45" s="82" t="s">
        <v>161</v>
      </c>
      <c r="Q45" s="55"/>
    </row>
    <row r="46" spans="1:17" ht="39.950000000000003" customHeight="1">
      <c r="A46" s="389" t="s">
        <v>251</v>
      </c>
      <c r="B46" s="375" t="s">
        <v>252</v>
      </c>
      <c r="C46" s="52" t="s">
        <v>260</v>
      </c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ht="39.950000000000003" customHeight="1">
      <c r="A47" s="387" t="s">
        <v>71</v>
      </c>
      <c r="B47" s="376" t="s">
        <v>70</v>
      </c>
      <c r="C47" s="52" t="s">
        <v>259</v>
      </c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39.950000000000003" customHeight="1">
      <c r="A48" s="388"/>
      <c r="B48" s="377"/>
      <c r="C48" s="52" t="s">
        <v>260</v>
      </c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17" ht="129.75" customHeight="1">
      <c r="A49" s="387" t="s">
        <v>72</v>
      </c>
      <c r="B49" s="376" t="s">
        <v>73</v>
      </c>
      <c r="C49" s="83" t="s">
        <v>259</v>
      </c>
      <c r="D49" s="30" t="s">
        <v>211</v>
      </c>
      <c r="E49" s="30" t="s">
        <v>211</v>
      </c>
      <c r="F49" s="30" t="s">
        <v>211</v>
      </c>
      <c r="G49" s="30" t="s">
        <v>212</v>
      </c>
      <c r="H49" s="30" t="s">
        <v>213</v>
      </c>
      <c r="I49" s="93" t="s">
        <v>214</v>
      </c>
      <c r="J49" s="30" t="s">
        <v>215</v>
      </c>
      <c r="K49" s="30" t="s">
        <v>211</v>
      </c>
      <c r="L49" s="30" t="s">
        <v>216</v>
      </c>
      <c r="M49" s="30" t="s">
        <v>211</v>
      </c>
      <c r="N49" s="93" t="s">
        <v>217</v>
      </c>
      <c r="O49" s="30" t="s">
        <v>211</v>
      </c>
      <c r="P49" s="84"/>
      <c r="Q49" s="84"/>
    </row>
    <row r="50" spans="1:17" ht="39.950000000000003" customHeight="1">
      <c r="A50" s="388"/>
      <c r="B50" s="377"/>
      <c r="C50" s="52" t="s">
        <v>260</v>
      </c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1:17" s="68" customFormat="1" ht="391.5" customHeight="1">
      <c r="A51" s="389" t="s">
        <v>74</v>
      </c>
      <c r="B51" s="375" t="s">
        <v>75</v>
      </c>
      <c r="C51" s="67" t="s">
        <v>259</v>
      </c>
      <c r="D51" s="56" t="s">
        <v>94</v>
      </c>
      <c r="E51" s="56" t="s">
        <v>95</v>
      </c>
      <c r="F51" s="56" t="s">
        <v>96</v>
      </c>
      <c r="G51" s="56" t="s">
        <v>97</v>
      </c>
      <c r="H51" s="56" t="s">
        <v>98</v>
      </c>
      <c r="I51" s="56" t="s">
        <v>99</v>
      </c>
      <c r="J51" s="56" t="s">
        <v>99</v>
      </c>
      <c r="K51" s="56" t="s">
        <v>99</v>
      </c>
      <c r="L51" s="56" t="s">
        <v>100</v>
      </c>
      <c r="M51" s="64"/>
      <c r="N51" s="64"/>
      <c r="O51" s="64"/>
      <c r="P51" s="56" t="s">
        <v>101</v>
      </c>
      <c r="Q51" s="64"/>
    </row>
    <row r="52" spans="1:17" ht="39.950000000000003" customHeight="1">
      <c r="A52" s="389"/>
      <c r="B52" s="375"/>
      <c r="C52" s="52" t="s">
        <v>260</v>
      </c>
      <c r="D52" s="85"/>
      <c r="E52" s="84"/>
      <c r="F52" s="84"/>
      <c r="G52" s="84"/>
      <c r="H52" s="84"/>
      <c r="I52" s="84"/>
      <c r="J52" s="84"/>
      <c r="K52" s="84"/>
      <c r="L52" s="84"/>
      <c r="M52" s="84"/>
      <c r="N52" s="55"/>
      <c r="O52" s="55"/>
      <c r="P52" s="55"/>
      <c r="Q52" s="55"/>
    </row>
    <row r="53" spans="1:17" ht="75.75" customHeight="1">
      <c r="A53" s="389" t="s">
        <v>77</v>
      </c>
      <c r="B53" s="375" t="s">
        <v>76</v>
      </c>
      <c r="C53" s="52" t="s">
        <v>259</v>
      </c>
      <c r="D53" s="82" t="s">
        <v>106</v>
      </c>
      <c r="E53" s="82" t="s">
        <v>106</v>
      </c>
      <c r="F53" s="82" t="s">
        <v>106</v>
      </c>
      <c r="G53" s="82" t="s">
        <v>111</v>
      </c>
      <c r="H53" s="82" t="s">
        <v>107</v>
      </c>
      <c r="I53" s="82" t="s">
        <v>165</v>
      </c>
      <c r="J53" s="82" t="s">
        <v>108</v>
      </c>
      <c r="K53" s="82" t="s">
        <v>109</v>
      </c>
      <c r="L53" s="82" t="s">
        <v>110</v>
      </c>
      <c r="M53" s="82"/>
      <c r="N53" s="80"/>
      <c r="O53" s="54"/>
      <c r="P53" s="54"/>
      <c r="Q53" s="54"/>
    </row>
    <row r="54" spans="1:17" ht="31.5" customHeight="1">
      <c r="A54" s="389"/>
      <c r="B54" s="375"/>
      <c r="C54" s="52" t="s">
        <v>260</v>
      </c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54"/>
      <c r="O54" s="54"/>
      <c r="P54" s="54"/>
      <c r="Q54" s="54"/>
    </row>
    <row r="55" spans="1:17" ht="52.5" customHeight="1">
      <c r="A55" s="389" t="s">
        <v>78</v>
      </c>
      <c r="B55" s="375" t="s">
        <v>79</v>
      </c>
      <c r="C55" s="52" t="s">
        <v>259</v>
      </c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</row>
    <row r="56" spans="1:17" ht="52.5" customHeight="1">
      <c r="A56" s="389"/>
      <c r="B56" s="375"/>
      <c r="C56" s="52" t="s">
        <v>260</v>
      </c>
      <c r="D56" s="54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</row>
    <row r="57" spans="1:17" ht="409.5" customHeight="1">
      <c r="A57" s="389" t="s">
        <v>80</v>
      </c>
      <c r="B57" s="375" t="s">
        <v>81</v>
      </c>
      <c r="C57" s="52" t="s">
        <v>259</v>
      </c>
      <c r="D57" s="92" t="s">
        <v>198</v>
      </c>
      <c r="E57" s="91"/>
      <c r="F57" s="91" t="s">
        <v>199</v>
      </c>
      <c r="G57" s="378" t="s">
        <v>196</v>
      </c>
      <c r="H57" s="378"/>
      <c r="I57" s="91" t="s">
        <v>200</v>
      </c>
      <c r="J57" s="91" t="s">
        <v>201</v>
      </c>
      <c r="K57" s="380" t="s">
        <v>202</v>
      </c>
      <c r="L57" s="381"/>
      <c r="M57" s="381"/>
      <c r="N57" s="381"/>
      <c r="O57" s="382"/>
      <c r="P57" s="87" t="s">
        <v>162</v>
      </c>
      <c r="Q57" s="55"/>
    </row>
    <row r="58" spans="1:17" ht="39.950000000000003" customHeight="1">
      <c r="A58" s="389"/>
      <c r="B58" s="375"/>
      <c r="C58" s="52" t="s">
        <v>260</v>
      </c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</row>
    <row r="59" spans="1:17" s="68" customFormat="1" ht="183.75" customHeight="1">
      <c r="A59" s="384" t="s">
        <v>83</v>
      </c>
      <c r="B59" s="384" t="s">
        <v>82</v>
      </c>
      <c r="C59" s="384" t="s">
        <v>259</v>
      </c>
      <c r="D59" s="56"/>
      <c r="E59" s="56" t="s">
        <v>130</v>
      </c>
      <c r="F59" s="56" t="s">
        <v>131</v>
      </c>
      <c r="G59" s="88" t="s">
        <v>132</v>
      </c>
      <c r="H59" s="88" t="s">
        <v>132</v>
      </c>
      <c r="I59" s="88" t="s">
        <v>132</v>
      </c>
      <c r="J59" s="88" t="s">
        <v>132</v>
      </c>
      <c r="K59" s="88" t="s">
        <v>132</v>
      </c>
      <c r="L59" s="88" t="s">
        <v>132</v>
      </c>
      <c r="M59" s="88" t="s">
        <v>132</v>
      </c>
      <c r="N59" s="88" t="s">
        <v>132</v>
      </c>
      <c r="O59" s="88" t="s">
        <v>133</v>
      </c>
      <c r="P59" s="64"/>
      <c r="Q59" s="64"/>
    </row>
    <row r="60" spans="1:17" s="68" customFormat="1" ht="150" customHeight="1">
      <c r="A60" s="385"/>
      <c r="B60" s="385"/>
      <c r="C60" s="385"/>
      <c r="D60" s="56" t="s">
        <v>126</v>
      </c>
      <c r="E60" s="56" t="s">
        <v>126</v>
      </c>
      <c r="F60" s="56" t="s">
        <v>126</v>
      </c>
      <c r="G60" s="56" t="s">
        <v>126</v>
      </c>
      <c r="H60" s="56" t="s">
        <v>126</v>
      </c>
      <c r="I60" s="56" t="s">
        <v>126</v>
      </c>
      <c r="J60" s="56" t="s">
        <v>126</v>
      </c>
      <c r="K60" s="56" t="s">
        <v>126</v>
      </c>
      <c r="L60" s="56" t="s">
        <v>126</v>
      </c>
      <c r="M60" s="56" t="s">
        <v>126</v>
      </c>
      <c r="N60" s="56" t="s">
        <v>126</v>
      </c>
      <c r="O60" s="56" t="s">
        <v>126</v>
      </c>
      <c r="P60" s="64"/>
      <c r="Q60" s="64"/>
    </row>
    <row r="61" spans="1:17" s="68" customFormat="1" ht="316.5" customHeight="1">
      <c r="A61" s="385"/>
      <c r="B61" s="385"/>
      <c r="C61" s="386"/>
      <c r="D61" s="56" t="s">
        <v>127</v>
      </c>
      <c r="E61" s="56" t="s">
        <v>128</v>
      </c>
      <c r="F61" s="56" t="s">
        <v>129</v>
      </c>
      <c r="G61" s="56" t="s">
        <v>129</v>
      </c>
      <c r="H61" s="56" t="s">
        <v>129</v>
      </c>
      <c r="I61" s="56" t="s">
        <v>129</v>
      </c>
      <c r="J61" s="56" t="s">
        <v>129</v>
      </c>
      <c r="K61" s="56" t="s">
        <v>129</v>
      </c>
      <c r="L61" s="56" t="s">
        <v>129</v>
      </c>
      <c r="M61" s="56" t="s">
        <v>129</v>
      </c>
      <c r="N61" s="56" t="s">
        <v>129</v>
      </c>
      <c r="O61" s="56" t="s">
        <v>129</v>
      </c>
      <c r="P61" s="64"/>
      <c r="Q61" s="64"/>
    </row>
    <row r="62" spans="1:17" s="68" customFormat="1" ht="39.950000000000003" customHeight="1">
      <c r="A62" s="386"/>
      <c r="B62" s="386"/>
      <c r="C62" s="67" t="s">
        <v>260</v>
      </c>
      <c r="D62" s="56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</row>
    <row r="63" spans="1:17" ht="39.950000000000003" customHeight="1">
      <c r="A63" s="389" t="s">
        <v>84</v>
      </c>
      <c r="B63" s="375" t="s">
        <v>85</v>
      </c>
      <c r="C63" s="52" t="s">
        <v>259</v>
      </c>
      <c r="D63" s="54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</row>
    <row r="64" spans="1:17" ht="39.950000000000003" customHeight="1">
      <c r="A64" s="389"/>
      <c r="B64" s="375"/>
      <c r="C64" s="52" t="s">
        <v>260</v>
      </c>
      <c r="D64" s="54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  <row r="65" spans="1:20" s="68" customFormat="1" ht="154.5" customHeight="1">
      <c r="A65" s="390" t="s">
        <v>86</v>
      </c>
      <c r="B65" s="379" t="s">
        <v>87</v>
      </c>
      <c r="C65" s="67" t="s">
        <v>259</v>
      </c>
      <c r="D65" s="65"/>
      <c r="E65" s="65"/>
      <c r="F65" s="65" t="s">
        <v>148</v>
      </c>
      <c r="G65" s="65" t="s">
        <v>134</v>
      </c>
      <c r="H65" s="65" t="s">
        <v>149</v>
      </c>
      <c r="I65" s="65"/>
      <c r="J65" s="65" t="s">
        <v>149</v>
      </c>
      <c r="K65" s="65"/>
      <c r="L65" s="65"/>
      <c r="M65" s="65" t="s">
        <v>149</v>
      </c>
      <c r="N65" s="65"/>
      <c r="O65" s="65" t="s">
        <v>150</v>
      </c>
      <c r="P65" s="65" t="s">
        <v>151</v>
      </c>
      <c r="Q65" s="64"/>
    </row>
    <row r="66" spans="1:20" s="68" customFormat="1" ht="39.950000000000003" customHeight="1">
      <c r="A66" s="390"/>
      <c r="B66" s="379"/>
      <c r="C66" s="67" t="s">
        <v>260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</row>
    <row r="67" spans="1:20" ht="39.950000000000003" customHeight="1">
      <c r="A67" s="389" t="s">
        <v>88</v>
      </c>
      <c r="B67" s="375" t="s">
        <v>89</v>
      </c>
      <c r="C67" s="52" t="s">
        <v>259</v>
      </c>
      <c r="D67" s="54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</row>
    <row r="68" spans="1:20" ht="39.950000000000003" customHeight="1">
      <c r="A68" s="389"/>
      <c r="B68" s="375"/>
      <c r="C68" s="52" t="s">
        <v>260</v>
      </c>
      <c r="D68" s="54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69" spans="1:20" ht="147" customHeight="1">
      <c r="A69" s="387" t="s">
        <v>90</v>
      </c>
      <c r="B69" s="376" t="s">
        <v>91</v>
      </c>
      <c r="C69" s="52" t="s">
        <v>259</v>
      </c>
      <c r="D69" s="54"/>
      <c r="E69" s="89" t="s">
        <v>118</v>
      </c>
      <c r="F69" s="89" t="s">
        <v>119</v>
      </c>
      <c r="G69" s="55"/>
      <c r="H69" s="55"/>
      <c r="I69" s="55"/>
      <c r="J69" s="55"/>
      <c r="K69" s="55"/>
      <c r="L69" s="55"/>
      <c r="M69" s="55"/>
      <c r="N69" s="55"/>
      <c r="O69" s="89" t="s">
        <v>120</v>
      </c>
      <c r="P69" s="55"/>
      <c r="Q69" s="55"/>
    </row>
    <row r="70" spans="1:20" ht="39.950000000000003" customHeight="1">
      <c r="A70" s="388"/>
      <c r="B70" s="377"/>
      <c r="C70" s="52" t="s">
        <v>260</v>
      </c>
      <c r="D70" s="54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</row>
    <row r="71" spans="1:20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3" spans="1:20">
      <c r="B73" s="383" t="s">
        <v>218</v>
      </c>
      <c r="C73" s="383"/>
      <c r="D73" s="383"/>
      <c r="E73" s="383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</row>
    <row r="74" spans="1:20" ht="15">
      <c r="B74" s="37"/>
      <c r="C74" s="38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1:20" ht="15">
      <c r="B75" s="37"/>
      <c r="C75" s="38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ht="15">
      <c r="B76" s="37"/>
      <c r="C76" s="3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1:20" ht="15">
      <c r="B77" s="37"/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ht="15">
      <c r="B78" s="40" t="s">
        <v>10</v>
      </c>
      <c r="C78" s="41"/>
      <c r="D78" s="42"/>
      <c r="E78" s="42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1:20" ht="58.5" customHeight="1">
      <c r="B79" s="371" t="s">
        <v>179</v>
      </c>
      <c r="C79" s="371"/>
      <c r="D79" s="371"/>
      <c r="E79" s="371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</sheetData>
  <mergeCells count="79">
    <mergeCell ref="A49:A50"/>
    <mergeCell ref="A51:A52"/>
    <mergeCell ref="A45:A46"/>
    <mergeCell ref="A47:A48"/>
    <mergeCell ref="M8:O8"/>
    <mergeCell ref="A17:A18"/>
    <mergeCell ref="B8:B9"/>
    <mergeCell ref="B12:B13"/>
    <mergeCell ref="B21:B22"/>
    <mergeCell ref="B51:B52"/>
    <mergeCell ref="B49:B50"/>
    <mergeCell ref="B3:C3"/>
    <mergeCell ref="B10:B11"/>
    <mergeCell ref="B17:B18"/>
    <mergeCell ref="B14:B15"/>
    <mergeCell ref="A43:A44"/>
    <mergeCell ref="B23:B24"/>
    <mergeCell ref="B36:B37"/>
    <mergeCell ref="B25:B26"/>
    <mergeCell ref="A34:A35"/>
    <mergeCell ref="B31:B32"/>
    <mergeCell ref="A31:A32"/>
    <mergeCell ref="A36:A37"/>
    <mergeCell ref="A23:A24"/>
    <mergeCell ref="B34:B35"/>
    <mergeCell ref="A21:A22"/>
    <mergeCell ref="B19:B20"/>
    <mergeCell ref="A57:A58"/>
    <mergeCell ref="A55:A56"/>
    <mergeCell ref="B57:B58"/>
    <mergeCell ref="A19:A20"/>
    <mergeCell ref="B5:B7"/>
    <mergeCell ref="A8:A9"/>
    <mergeCell ref="A5:A7"/>
    <mergeCell ref="A10:A11"/>
    <mergeCell ref="A12:A13"/>
    <mergeCell ref="A14:A15"/>
    <mergeCell ref="A41:A42"/>
    <mergeCell ref="B41:B42"/>
    <mergeCell ref="B39:B40"/>
    <mergeCell ref="A39:A40"/>
    <mergeCell ref="A53:A54"/>
    <mergeCell ref="A25:A26"/>
    <mergeCell ref="A69:A70"/>
    <mergeCell ref="A67:A68"/>
    <mergeCell ref="A59:A62"/>
    <mergeCell ref="A63:A64"/>
    <mergeCell ref="A65:A66"/>
    <mergeCell ref="EG16:EI16"/>
    <mergeCell ref="CY16:DA16"/>
    <mergeCell ref="IV16"/>
    <mergeCell ref="EX16:EZ16"/>
    <mergeCell ref="FO16:FQ16"/>
    <mergeCell ref="GF16:GH16"/>
    <mergeCell ref="GW16:GY16"/>
    <mergeCell ref="HN16:HP16"/>
    <mergeCell ref="IE16:IG16"/>
    <mergeCell ref="DP16:DR16"/>
    <mergeCell ref="B79:E79"/>
    <mergeCell ref="G43:O43"/>
    <mergeCell ref="B67:B68"/>
    <mergeCell ref="B47:B48"/>
    <mergeCell ref="B63:B64"/>
    <mergeCell ref="B45:B46"/>
    <mergeCell ref="B43:B44"/>
    <mergeCell ref="G57:H57"/>
    <mergeCell ref="B65:B66"/>
    <mergeCell ref="K57:O57"/>
    <mergeCell ref="B69:B70"/>
    <mergeCell ref="B55:B56"/>
    <mergeCell ref="B73:T73"/>
    <mergeCell ref="B53:B54"/>
    <mergeCell ref="C59:C61"/>
    <mergeCell ref="B59:B62"/>
    <mergeCell ref="CH16:CJ16"/>
    <mergeCell ref="BQ16:BS16"/>
    <mergeCell ref="AI16:AK16"/>
    <mergeCell ref="AZ16:BB16"/>
    <mergeCell ref="H39:O39"/>
  </mergeCells>
  <phoneticPr fontId="31" type="noConversion"/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98"/>
  <sheetViews>
    <sheetView tabSelected="1" view="pageBreakPreview" topLeftCell="A161" zoomScale="50" zoomScaleNormal="65" zoomScaleSheetLayoutView="50" workbookViewId="0">
      <selection activeCell="I28" sqref="I28"/>
    </sheetView>
  </sheetViews>
  <sheetFormatPr defaultColWidth="9.140625" defaultRowHeight="15.75"/>
  <cols>
    <col min="1" max="1" width="8.85546875" style="113" customWidth="1"/>
    <col min="2" max="2" width="37.42578125" style="113" customWidth="1"/>
    <col min="3" max="3" width="31.7109375" style="127" customWidth="1"/>
    <col min="4" max="4" width="22.140625" style="113" customWidth="1"/>
    <col min="5" max="5" width="17.85546875" style="136" customWidth="1"/>
    <col min="6" max="6" width="14.7109375" style="136" customWidth="1"/>
    <col min="7" max="7" width="11.140625" style="164" customWidth="1"/>
    <col min="8" max="9" width="10.7109375" style="222" customWidth="1"/>
    <col min="10" max="10" width="10.7109375" style="223" customWidth="1"/>
    <col min="11" max="12" width="10.7109375" style="222" customWidth="1"/>
    <col min="13" max="13" width="10.7109375" style="223" customWidth="1"/>
    <col min="14" max="15" width="10.7109375" style="222" customWidth="1"/>
    <col min="16" max="16" width="10.7109375" style="223" customWidth="1"/>
    <col min="17" max="18" width="10.7109375" style="241" customWidth="1"/>
    <col min="19" max="19" width="10.7109375" style="242" customWidth="1"/>
    <col min="20" max="21" width="10.7109375" style="241" customWidth="1"/>
    <col min="22" max="22" width="10.7109375" style="242" customWidth="1"/>
    <col min="23" max="24" width="10.7109375" style="241" customWidth="1"/>
    <col min="25" max="25" width="10.7109375" style="242" customWidth="1"/>
    <col min="26" max="27" width="10.7109375" style="268" customWidth="1"/>
    <col min="28" max="28" width="10.7109375" style="269" customWidth="1"/>
    <col min="29" max="30" width="10.7109375" style="268" customWidth="1"/>
    <col min="31" max="31" width="10.7109375" style="269" customWidth="1"/>
    <col min="32" max="33" width="10.7109375" style="268" customWidth="1"/>
    <col min="34" max="34" width="10.7109375" style="269" customWidth="1"/>
    <col min="35" max="36" width="10.7109375" style="295" customWidth="1"/>
    <col min="37" max="37" width="10.7109375" style="296" customWidth="1"/>
    <col min="38" max="38" width="10.7109375" style="295" customWidth="1"/>
    <col min="39" max="39" width="12" style="295" customWidth="1"/>
    <col min="40" max="40" width="10.7109375" style="296" customWidth="1"/>
    <col min="41" max="41" width="11.85546875" style="295" customWidth="1"/>
    <col min="42" max="42" width="12.7109375" style="295" customWidth="1"/>
    <col min="43" max="43" width="10.7109375" style="296" customWidth="1"/>
    <col min="44" max="44" width="32.5703125" style="94" customWidth="1"/>
    <col min="45" max="45" width="15.28515625" style="94" customWidth="1"/>
    <col min="46" max="16384" width="9.140625" style="94"/>
  </cols>
  <sheetData>
    <row r="1" spans="1:44" ht="10.15" customHeight="1">
      <c r="H1" s="94"/>
      <c r="I1" s="94"/>
      <c r="J1" s="160"/>
      <c r="K1" s="94"/>
      <c r="L1" s="94"/>
      <c r="M1" s="160"/>
      <c r="N1" s="94"/>
      <c r="O1" s="94"/>
      <c r="P1" s="160"/>
      <c r="Q1" s="94"/>
      <c r="R1" s="94"/>
      <c r="S1" s="160"/>
      <c r="T1" s="94"/>
      <c r="U1" s="94"/>
      <c r="V1" s="160"/>
      <c r="W1" s="94"/>
      <c r="X1" s="94"/>
      <c r="Y1" s="160"/>
      <c r="Z1" s="94"/>
      <c r="AA1" s="94"/>
      <c r="AB1" s="160"/>
      <c r="AC1" s="94"/>
      <c r="AD1" s="94"/>
      <c r="AE1" s="160"/>
      <c r="AF1" s="94"/>
      <c r="AG1" s="94"/>
      <c r="AH1" s="160"/>
      <c r="AI1" s="94"/>
      <c r="AJ1" s="94"/>
      <c r="AK1" s="160"/>
      <c r="AL1" s="94"/>
      <c r="AM1" s="94"/>
      <c r="AN1" s="160"/>
      <c r="AO1" s="94"/>
      <c r="AP1" s="94"/>
      <c r="AQ1" s="160"/>
      <c r="AR1" s="211" t="s">
        <v>305</v>
      </c>
    </row>
    <row r="2" spans="1:44" s="99" customFormat="1" ht="24" customHeight="1">
      <c r="A2" s="455" t="s">
        <v>276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  <c r="AP2" s="455"/>
      <c r="AQ2" s="455"/>
      <c r="AR2" s="455"/>
    </row>
    <row r="3" spans="1:44" s="105" customFormat="1" ht="27.75" customHeight="1">
      <c r="A3" s="456" t="s">
        <v>390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</row>
    <row r="4" spans="1:44" s="95" customFormat="1" ht="24" customHeight="1">
      <c r="A4" s="457" t="s">
        <v>227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7"/>
      <c r="AP4" s="457"/>
      <c r="AQ4" s="457"/>
      <c r="AR4" s="457"/>
    </row>
    <row r="5" spans="1:44" ht="12.75">
      <c r="A5" s="458"/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216"/>
      <c r="AK5" s="216"/>
      <c r="AL5" s="94"/>
      <c r="AM5" s="94"/>
      <c r="AN5" s="160"/>
      <c r="AO5" s="94"/>
      <c r="AP5" s="94"/>
      <c r="AQ5" s="160"/>
      <c r="AR5" s="137" t="s">
        <v>221</v>
      </c>
    </row>
    <row r="6" spans="1:44" s="160" customFormat="1" ht="15" customHeight="1">
      <c r="A6" s="459" t="s">
        <v>239</v>
      </c>
      <c r="B6" s="472" t="s">
        <v>326</v>
      </c>
      <c r="C6" s="459" t="s">
        <v>223</v>
      </c>
      <c r="D6" s="460" t="s">
        <v>4</v>
      </c>
      <c r="E6" s="433" t="s">
        <v>220</v>
      </c>
      <c r="F6" s="433"/>
      <c r="G6" s="433"/>
      <c r="H6" s="460" t="s">
        <v>219</v>
      </c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60"/>
      <c r="AN6" s="460"/>
      <c r="AO6" s="460"/>
      <c r="AP6" s="460"/>
      <c r="AQ6" s="460"/>
      <c r="AR6" s="461" t="s">
        <v>337</v>
      </c>
    </row>
    <row r="7" spans="1:44" s="160" customFormat="1" ht="28.5" customHeight="1">
      <c r="A7" s="459"/>
      <c r="B7" s="472"/>
      <c r="C7" s="459"/>
      <c r="D7" s="460"/>
      <c r="E7" s="433" t="s">
        <v>389</v>
      </c>
      <c r="F7" s="471" t="s">
        <v>323</v>
      </c>
      <c r="G7" s="433" t="s">
        <v>258</v>
      </c>
      <c r="H7" s="476" t="s">
        <v>256</v>
      </c>
      <c r="I7" s="476"/>
      <c r="J7" s="476"/>
      <c r="K7" s="476" t="s">
        <v>257</v>
      </c>
      <c r="L7" s="476"/>
      <c r="M7" s="476"/>
      <c r="N7" s="476" t="s">
        <v>261</v>
      </c>
      <c r="O7" s="476"/>
      <c r="P7" s="476"/>
      <c r="Q7" s="473" t="s">
        <v>263</v>
      </c>
      <c r="R7" s="473"/>
      <c r="S7" s="473"/>
      <c r="T7" s="473" t="s">
        <v>264</v>
      </c>
      <c r="U7" s="473"/>
      <c r="V7" s="473"/>
      <c r="W7" s="473" t="s">
        <v>265</v>
      </c>
      <c r="X7" s="473"/>
      <c r="Y7" s="473"/>
      <c r="Z7" s="462" t="s">
        <v>267</v>
      </c>
      <c r="AA7" s="462"/>
      <c r="AB7" s="463"/>
      <c r="AC7" s="462" t="s">
        <v>268</v>
      </c>
      <c r="AD7" s="463"/>
      <c r="AE7" s="463"/>
      <c r="AF7" s="462" t="s">
        <v>269</v>
      </c>
      <c r="AG7" s="463"/>
      <c r="AH7" s="463"/>
      <c r="AI7" s="469" t="s">
        <v>271</v>
      </c>
      <c r="AJ7" s="470"/>
      <c r="AK7" s="470"/>
      <c r="AL7" s="469" t="s">
        <v>272</v>
      </c>
      <c r="AM7" s="470"/>
      <c r="AN7" s="470"/>
      <c r="AO7" s="469" t="s">
        <v>273</v>
      </c>
      <c r="AP7" s="469"/>
      <c r="AQ7" s="469"/>
      <c r="AR7" s="461"/>
    </row>
    <row r="8" spans="1:44" s="160" customFormat="1" ht="41.25" customHeight="1">
      <c r="A8" s="459"/>
      <c r="B8" s="472"/>
      <c r="C8" s="459"/>
      <c r="D8" s="460"/>
      <c r="E8" s="433"/>
      <c r="F8" s="471"/>
      <c r="G8" s="433"/>
      <c r="H8" s="224" t="s">
        <v>259</v>
      </c>
      <c r="I8" s="224" t="s">
        <v>260</v>
      </c>
      <c r="J8" s="225" t="s">
        <v>258</v>
      </c>
      <c r="K8" s="224" t="s">
        <v>259</v>
      </c>
      <c r="L8" s="224" t="s">
        <v>260</v>
      </c>
      <c r="M8" s="225" t="s">
        <v>258</v>
      </c>
      <c r="N8" s="224" t="s">
        <v>259</v>
      </c>
      <c r="O8" s="224" t="s">
        <v>260</v>
      </c>
      <c r="P8" s="225" t="s">
        <v>258</v>
      </c>
      <c r="Q8" s="243" t="s">
        <v>259</v>
      </c>
      <c r="R8" s="243" t="s">
        <v>260</v>
      </c>
      <c r="S8" s="244" t="s">
        <v>258</v>
      </c>
      <c r="T8" s="243" t="s">
        <v>259</v>
      </c>
      <c r="U8" s="243" t="s">
        <v>260</v>
      </c>
      <c r="V8" s="244" t="s">
        <v>258</v>
      </c>
      <c r="W8" s="243" t="s">
        <v>259</v>
      </c>
      <c r="X8" s="243" t="s">
        <v>260</v>
      </c>
      <c r="Y8" s="244" t="s">
        <v>258</v>
      </c>
      <c r="Z8" s="270" t="s">
        <v>259</v>
      </c>
      <c r="AA8" s="270" t="s">
        <v>260</v>
      </c>
      <c r="AB8" s="271" t="s">
        <v>258</v>
      </c>
      <c r="AC8" s="270" t="s">
        <v>259</v>
      </c>
      <c r="AD8" s="270" t="s">
        <v>260</v>
      </c>
      <c r="AE8" s="271" t="s">
        <v>258</v>
      </c>
      <c r="AF8" s="270" t="s">
        <v>259</v>
      </c>
      <c r="AG8" s="270" t="s">
        <v>260</v>
      </c>
      <c r="AH8" s="271" t="s">
        <v>258</v>
      </c>
      <c r="AI8" s="297" t="s">
        <v>259</v>
      </c>
      <c r="AJ8" s="297" t="s">
        <v>260</v>
      </c>
      <c r="AK8" s="298" t="s">
        <v>258</v>
      </c>
      <c r="AL8" s="297" t="s">
        <v>259</v>
      </c>
      <c r="AM8" s="297" t="s">
        <v>260</v>
      </c>
      <c r="AN8" s="298" t="s">
        <v>258</v>
      </c>
      <c r="AO8" s="297" t="s">
        <v>259</v>
      </c>
      <c r="AP8" s="297" t="s">
        <v>260</v>
      </c>
      <c r="AQ8" s="298" t="s">
        <v>258</v>
      </c>
      <c r="AR8" s="461"/>
    </row>
    <row r="9" spans="1:44" s="157" customFormat="1" ht="19.5" customHeight="1">
      <c r="A9" s="158">
        <v>1</v>
      </c>
      <c r="B9" s="158">
        <v>2</v>
      </c>
      <c r="C9" s="158">
        <v>3</v>
      </c>
      <c r="D9" s="159">
        <v>4</v>
      </c>
      <c r="E9" s="159">
        <v>5</v>
      </c>
      <c r="F9" s="159">
        <v>6</v>
      </c>
      <c r="G9" s="159">
        <v>7</v>
      </c>
      <c r="H9" s="226">
        <v>8</v>
      </c>
      <c r="I9" s="226">
        <v>9</v>
      </c>
      <c r="J9" s="226">
        <v>10</v>
      </c>
      <c r="K9" s="226">
        <v>11</v>
      </c>
      <c r="L9" s="226">
        <v>12</v>
      </c>
      <c r="M9" s="226">
        <v>13</v>
      </c>
      <c r="N9" s="226">
        <v>14</v>
      </c>
      <c r="O9" s="226">
        <v>15</v>
      </c>
      <c r="P9" s="226">
        <v>16</v>
      </c>
      <c r="Q9" s="245">
        <v>17</v>
      </c>
      <c r="R9" s="245">
        <v>18</v>
      </c>
      <c r="S9" s="245">
        <v>19</v>
      </c>
      <c r="T9" s="245">
        <v>20</v>
      </c>
      <c r="U9" s="245">
        <v>21</v>
      </c>
      <c r="V9" s="245">
        <v>22</v>
      </c>
      <c r="W9" s="245">
        <v>23</v>
      </c>
      <c r="X9" s="245">
        <v>24</v>
      </c>
      <c r="Y9" s="245">
        <v>25</v>
      </c>
      <c r="Z9" s="272">
        <v>26</v>
      </c>
      <c r="AA9" s="272">
        <v>27</v>
      </c>
      <c r="AB9" s="272">
        <v>30</v>
      </c>
      <c r="AC9" s="272">
        <v>31</v>
      </c>
      <c r="AD9" s="272">
        <v>32</v>
      </c>
      <c r="AE9" s="272">
        <v>33</v>
      </c>
      <c r="AF9" s="272">
        <v>34</v>
      </c>
      <c r="AG9" s="272">
        <v>35</v>
      </c>
      <c r="AH9" s="272">
        <v>36</v>
      </c>
      <c r="AI9" s="299">
        <v>37</v>
      </c>
      <c r="AJ9" s="299">
        <v>38</v>
      </c>
      <c r="AK9" s="299">
        <v>39</v>
      </c>
      <c r="AL9" s="299">
        <v>40</v>
      </c>
      <c r="AM9" s="299">
        <v>41</v>
      </c>
      <c r="AN9" s="299">
        <v>42</v>
      </c>
      <c r="AO9" s="299">
        <v>43</v>
      </c>
      <c r="AP9" s="299">
        <v>44</v>
      </c>
      <c r="AQ9" s="299">
        <v>45</v>
      </c>
      <c r="AR9" s="159">
        <v>46</v>
      </c>
    </row>
    <row r="10" spans="1:44" s="99" customFormat="1" ht="39.950000000000003" customHeight="1">
      <c r="A10" s="464" t="s">
        <v>224</v>
      </c>
      <c r="B10" s="464"/>
      <c r="C10" s="464"/>
      <c r="D10" s="210" t="s">
        <v>222</v>
      </c>
      <c r="E10" s="184">
        <f t="shared" ref="E10:F11" si="0">SUM(H10,K10,N10,Q10,T10,W10,Z10,AC10,AF10,AI10,AL10,AO10)</f>
        <v>39292.417149999994</v>
      </c>
      <c r="F10" s="212">
        <f t="shared" si="0"/>
        <v>1103.3905199999999</v>
      </c>
      <c r="G10" s="218">
        <f>IF(F10,F10/E10*100,0)</f>
        <v>2.8081512923671075</v>
      </c>
      <c r="H10" s="227">
        <f>H11+H12</f>
        <v>40</v>
      </c>
      <c r="I10" s="227">
        <f>I11+I12</f>
        <v>40</v>
      </c>
      <c r="J10" s="228">
        <f>IF(I10,I10/H10*100,0)</f>
        <v>100</v>
      </c>
      <c r="K10" s="227">
        <f t="shared" ref="K10:L10" si="1">K11+K12</f>
        <v>1063.3905199999999</v>
      </c>
      <c r="L10" s="227">
        <f t="shared" si="1"/>
        <v>1063.3905199999999</v>
      </c>
      <c r="M10" s="228">
        <f t="shared" ref="M10:M12" si="2">IF(L10,L10/K10*100,0)</f>
        <v>100</v>
      </c>
      <c r="N10" s="227">
        <f t="shared" ref="N10:O10" si="3">N11+N12</f>
        <v>598.34051999999997</v>
      </c>
      <c r="O10" s="227">
        <f t="shared" si="3"/>
        <v>0</v>
      </c>
      <c r="P10" s="228">
        <f t="shared" ref="P10:P12" si="4">IF(O10,O10/N10*100,0)</f>
        <v>0</v>
      </c>
      <c r="Q10" s="246">
        <f t="shared" ref="Q10:R10" si="5">Q11+Q12</f>
        <v>2034.79052</v>
      </c>
      <c r="R10" s="246">
        <f t="shared" si="5"/>
        <v>0</v>
      </c>
      <c r="S10" s="247">
        <f t="shared" ref="S10:S12" si="6">IF(R10,R10/Q10*100,0)</f>
        <v>0</v>
      </c>
      <c r="T10" s="246">
        <f t="shared" ref="T10:U10" si="7">T11+T12</f>
        <v>1341.7409299999999</v>
      </c>
      <c r="U10" s="246">
        <f t="shared" si="7"/>
        <v>0</v>
      </c>
      <c r="V10" s="247">
        <f t="shared" ref="V10:V12" si="8">IF(U10,U10/T10*100,0)</f>
        <v>0</v>
      </c>
      <c r="W10" s="246">
        <f t="shared" ref="W10:X10" si="9">W11+W12</f>
        <v>9637.2896799999999</v>
      </c>
      <c r="X10" s="246">
        <f t="shared" si="9"/>
        <v>0</v>
      </c>
      <c r="Y10" s="247">
        <f t="shared" ref="Y10:Y12" si="10">IF(X10,X10/W10*100,0)</f>
        <v>0</v>
      </c>
      <c r="Z10" s="273">
        <f t="shared" ref="Z10:AA10" si="11">Z11+Z12</f>
        <v>1738.23784</v>
      </c>
      <c r="AA10" s="273">
        <f t="shared" si="11"/>
        <v>0</v>
      </c>
      <c r="AB10" s="274">
        <f t="shared" ref="AB10:AB12" si="12">IF(AA10,AA10/Z10*100,0)</f>
        <v>0</v>
      </c>
      <c r="AC10" s="273">
        <f t="shared" ref="AC10:AD10" si="13">AC11+AC12</f>
        <v>484.75537000000003</v>
      </c>
      <c r="AD10" s="273">
        <f t="shared" si="13"/>
        <v>0</v>
      </c>
      <c r="AE10" s="274">
        <f t="shared" ref="AE10:AE12" si="14">IF(AD10,AD10/AC10*100,0)</f>
        <v>0</v>
      </c>
      <c r="AF10" s="273">
        <f t="shared" ref="AF10:AG10" si="15">AF11+AF12</f>
        <v>13391.20552</v>
      </c>
      <c r="AG10" s="273">
        <f t="shared" si="15"/>
        <v>0</v>
      </c>
      <c r="AH10" s="274">
        <f t="shared" ref="AH10:AH12" si="16">IF(AG10,AG10/AF10*100,0)</f>
        <v>0</v>
      </c>
      <c r="AI10" s="300">
        <f t="shared" ref="AI10:AJ10" si="17">AI11+AI12</f>
        <v>1910.11952</v>
      </c>
      <c r="AJ10" s="300">
        <f t="shared" si="17"/>
        <v>0</v>
      </c>
      <c r="AK10" s="301">
        <f t="shared" ref="AK10:AK12" si="18">IF(AJ10,AJ10/AI10*100,0)</f>
        <v>0</v>
      </c>
      <c r="AL10" s="300">
        <f t="shared" ref="AL10:AM10" si="19">AL11+AL12</f>
        <v>1049.0845199999999</v>
      </c>
      <c r="AM10" s="300">
        <f t="shared" si="19"/>
        <v>0</v>
      </c>
      <c r="AN10" s="301">
        <f t="shared" ref="AN10:AN12" si="20">IF(AM10,AM10/AL10*100,0)</f>
        <v>0</v>
      </c>
      <c r="AO10" s="300">
        <f t="shared" ref="AO10:AP10" si="21">AO11+AO12</f>
        <v>6003.4622099999997</v>
      </c>
      <c r="AP10" s="300">
        <f t="shared" si="21"/>
        <v>0</v>
      </c>
      <c r="AQ10" s="301">
        <f t="shared" ref="AQ10:AQ12" si="22">IF(AP10,AP10/AO10*100,0)</f>
        <v>0</v>
      </c>
      <c r="AR10" s="465"/>
    </row>
    <row r="11" spans="1:44" ht="39.950000000000003" customHeight="1">
      <c r="A11" s="464"/>
      <c r="B11" s="464"/>
      <c r="C11" s="464"/>
      <c r="D11" s="209" t="s">
        <v>7</v>
      </c>
      <c r="E11" s="213">
        <f t="shared" si="0"/>
        <v>39292.417149999994</v>
      </c>
      <c r="F11" s="213">
        <f t="shared" si="0"/>
        <v>1103.3905199999999</v>
      </c>
      <c r="G11" s="171">
        <f t="shared" ref="G11:G12" si="23">IF(F11,F11/E11*100,0)</f>
        <v>2.8081512923671075</v>
      </c>
      <c r="H11" s="229">
        <f>H133+H149</f>
        <v>40</v>
      </c>
      <c r="I11" s="229">
        <f>I133+I149</f>
        <v>40</v>
      </c>
      <c r="J11" s="230">
        <f t="shared" ref="J11:J12" si="24">IF(I11,I11/H11*100,0)</f>
        <v>100</v>
      </c>
      <c r="K11" s="229">
        <f t="shared" ref="K11:L11" si="25">K133+K149</f>
        <v>1063.3905199999999</v>
      </c>
      <c r="L11" s="229">
        <f t="shared" si="25"/>
        <v>1063.3905199999999</v>
      </c>
      <c r="M11" s="230">
        <f t="shared" si="2"/>
        <v>100</v>
      </c>
      <c r="N11" s="229">
        <f t="shared" ref="N11:O11" si="26">N133+N149</f>
        <v>598.34051999999997</v>
      </c>
      <c r="O11" s="229">
        <f t="shared" si="26"/>
        <v>0</v>
      </c>
      <c r="P11" s="230">
        <f t="shared" si="4"/>
        <v>0</v>
      </c>
      <c r="Q11" s="248">
        <f t="shared" ref="Q11:R11" si="27">Q133+Q149</f>
        <v>2034.79052</v>
      </c>
      <c r="R11" s="248">
        <f t="shared" si="27"/>
        <v>0</v>
      </c>
      <c r="S11" s="249">
        <f t="shared" si="6"/>
        <v>0</v>
      </c>
      <c r="T11" s="248">
        <f t="shared" ref="T11:U11" si="28">T133+T149</f>
        <v>1341.7409299999999</v>
      </c>
      <c r="U11" s="248">
        <f t="shared" si="28"/>
        <v>0</v>
      </c>
      <c r="V11" s="249">
        <f t="shared" si="8"/>
        <v>0</v>
      </c>
      <c r="W11" s="248">
        <f t="shared" ref="W11:X11" si="29">W133+W149</f>
        <v>9637.2896799999999</v>
      </c>
      <c r="X11" s="248">
        <f t="shared" si="29"/>
        <v>0</v>
      </c>
      <c r="Y11" s="249">
        <f t="shared" si="10"/>
        <v>0</v>
      </c>
      <c r="Z11" s="275">
        <f t="shared" ref="Z11:AA11" si="30">Z133+Z149</f>
        <v>1738.23784</v>
      </c>
      <c r="AA11" s="275">
        <f t="shared" si="30"/>
        <v>0</v>
      </c>
      <c r="AB11" s="276">
        <f t="shared" si="12"/>
        <v>0</v>
      </c>
      <c r="AC11" s="275">
        <f t="shared" ref="AC11:AD11" si="31">AC133+AC149</f>
        <v>484.75537000000003</v>
      </c>
      <c r="AD11" s="275">
        <f t="shared" si="31"/>
        <v>0</v>
      </c>
      <c r="AE11" s="276">
        <f t="shared" si="14"/>
        <v>0</v>
      </c>
      <c r="AF11" s="275">
        <f t="shared" ref="AF11:AG11" si="32">AF133+AF149</f>
        <v>13391.20552</v>
      </c>
      <c r="AG11" s="275">
        <f t="shared" si="32"/>
        <v>0</v>
      </c>
      <c r="AH11" s="276">
        <f t="shared" si="16"/>
        <v>0</v>
      </c>
      <c r="AI11" s="302">
        <f t="shared" ref="AI11:AJ11" si="33">AI133+AI149</f>
        <v>1910.11952</v>
      </c>
      <c r="AJ11" s="302">
        <f t="shared" si="33"/>
        <v>0</v>
      </c>
      <c r="AK11" s="303">
        <f t="shared" si="18"/>
        <v>0</v>
      </c>
      <c r="AL11" s="302">
        <f t="shared" ref="AL11:AM11" si="34">AL133+AL149</f>
        <v>1049.0845199999999</v>
      </c>
      <c r="AM11" s="302">
        <f t="shared" si="34"/>
        <v>0</v>
      </c>
      <c r="AN11" s="303">
        <f t="shared" si="20"/>
        <v>0</v>
      </c>
      <c r="AO11" s="302">
        <f t="shared" ref="AO11:AP11" si="35">AO133+AO149</f>
        <v>6003.4622099999997</v>
      </c>
      <c r="AP11" s="302">
        <f t="shared" si="35"/>
        <v>0</v>
      </c>
      <c r="AQ11" s="303">
        <f t="shared" si="22"/>
        <v>0</v>
      </c>
      <c r="AR11" s="466"/>
    </row>
    <row r="12" spans="1:44" ht="39.950000000000003" customHeight="1">
      <c r="A12" s="464"/>
      <c r="B12" s="464"/>
      <c r="C12" s="464"/>
      <c r="D12" s="173" t="s">
        <v>308</v>
      </c>
      <c r="E12" s="213">
        <f>SUM(H12,K12,N12,Q12,T12,W12,Z12,AC12,AF12,AI12,AL12,AO12)</f>
        <v>0</v>
      </c>
      <c r="F12" s="213">
        <f>SUM(I12,L12,O12,R12,U12,X12,AA12,AD12,AG12,AJ12,AM12,AP12)</f>
        <v>0</v>
      </c>
      <c r="G12" s="171">
        <f t="shared" si="23"/>
        <v>0</v>
      </c>
      <c r="H12" s="229">
        <f>H134+H150</f>
        <v>0</v>
      </c>
      <c r="I12" s="229">
        <f>I134+I150</f>
        <v>0</v>
      </c>
      <c r="J12" s="230">
        <f t="shared" si="24"/>
        <v>0</v>
      </c>
      <c r="K12" s="229">
        <f t="shared" ref="K12:L12" si="36">K134+K150</f>
        <v>0</v>
      </c>
      <c r="L12" s="229">
        <f t="shared" si="36"/>
        <v>0</v>
      </c>
      <c r="M12" s="230">
        <f t="shared" si="2"/>
        <v>0</v>
      </c>
      <c r="N12" s="229">
        <f t="shared" ref="N12:O12" si="37">N134+N150</f>
        <v>0</v>
      </c>
      <c r="O12" s="229">
        <f t="shared" si="37"/>
        <v>0</v>
      </c>
      <c r="P12" s="230">
        <f t="shared" si="4"/>
        <v>0</v>
      </c>
      <c r="Q12" s="248">
        <f t="shared" ref="Q12:R12" si="38">Q134+Q150</f>
        <v>0</v>
      </c>
      <c r="R12" s="248">
        <f t="shared" si="38"/>
        <v>0</v>
      </c>
      <c r="S12" s="249">
        <f t="shared" si="6"/>
        <v>0</v>
      </c>
      <c r="T12" s="248">
        <f t="shared" ref="T12:U12" si="39">T134+T150</f>
        <v>0</v>
      </c>
      <c r="U12" s="248">
        <f t="shared" si="39"/>
        <v>0</v>
      </c>
      <c r="V12" s="249">
        <f t="shared" si="8"/>
        <v>0</v>
      </c>
      <c r="W12" s="248">
        <f t="shared" ref="W12:X12" si="40">W134+W150</f>
        <v>0</v>
      </c>
      <c r="X12" s="248">
        <f t="shared" si="40"/>
        <v>0</v>
      </c>
      <c r="Y12" s="249">
        <f t="shared" si="10"/>
        <v>0</v>
      </c>
      <c r="Z12" s="275">
        <f t="shared" ref="Z12:AA12" si="41">Z134+Z150</f>
        <v>0</v>
      </c>
      <c r="AA12" s="275">
        <f t="shared" si="41"/>
        <v>0</v>
      </c>
      <c r="AB12" s="276">
        <f t="shared" si="12"/>
        <v>0</v>
      </c>
      <c r="AC12" s="275">
        <f t="shared" ref="AC12:AD12" si="42">AC134+AC150</f>
        <v>0</v>
      </c>
      <c r="AD12" s="275">
        <f t="shared" si="42"/>
        <v>0</v>
      </c>
      <c r="AE12" s="276">
        <f t="shared" si="14"/>
        <v>0</v>
      </c>
      <c r="AF12" s="275">
        <f t="shared" ref="AF12:AG12" si="43">AF134+AF150</f>
        <v>0</v>
      </c>
      <c r="AG12" s="275">
        <f t="shared" si="43"/>
        <v>0</v>
      </c>
      <c r="AH12" s="276">
        <f t="shared" si="16"/>
        <v>0</v>
      </c>
      <c r="AI12" s="302">
        <f t="shared" ref="AI12:AJ12" si="44">AI134+AI150</f>
        <v>0</v>
      </c>
      <c r="AJ12" s="302">
        <f t="shared" si="44"/>
        <v>0</v>
      </c>
      <c r="AK12" s="303">
        <f t="shared" si="18"/>
        <v>0</v>
      </c>
      <c r="AL12" s="302">
        <f t="shared" ref="AL12:AM12" si="45">AL134+AL150</f>
        <v>0</v>
      </c>
      <c r="AM12" s="302">
        <f t="shared" si="45"/>
        <v>0</v>
      </c>
      <c r="AN12" s="303">
        <f t="shared" si="20"/>
        <v>0</v>
      </c>
      <c r="AO12" s="302">
        <f t="shared" ref="AO12:AP12" si="46">AO134+AO150</f>
        <v>0</v>
      </c>
      <c r="AP12" s="302">
        <f t="shared" si="46"/>
        <v>0</v>
      </c>
      <c r="AQ12" s="303">
        <f t="shared" si="22"/>
        <v>0</v>
      </c>
      <c r="AR12" s="466"/>
    </row>
    <row r="13" spans="1:44" ht="18.75" customHeight="1">
      <c r="A13" s="467" t="s">
        <v>0</v>
      </c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67"/>
      <c r="AM13" s="467"/>
      <c r="AN13" s="467"/>
      <c r="AO13" s="467"/>
      <c r="AP13" s="467"/>
      <c r="AQ13" s="467"/>
      <c r="AR13" s="467"/>
    </row>
    <row r="14" spans="1:44" ht="39.950000000000003" customHeight="1">
      <c r="A14" s="468" t="s">
        <v>324</v>
      </c>
      <c r="B14" s="468"/>
      <c r="C14" s="468"/>
      <c r="D14" s="214" t="s">
        <v>5</v>
      </c>
      <c r="E14" s="189">
        <f t="shared" ref="E14:F25" si="47">SUM(H14,K14,N14,Q14,T14,W14,Z14,AC14,AF14,AI14,AL14,AO14)</f>
        <v>0</v>
      </c>
      <c r="F14" s="189">
        <f>J14+M14+P14+S14+V14+Y14+AB14+AE14+AH14+AK14+AN14+AQ14</f>
        <v>0</v>
      </c>
      <c r="G14" s="190">
        <f>IF(F14,F14/E14*100,0)</f>
        <v>0</v>
      </c>
      <c r="H14" s="231">
        <f>SUM(H15:H16)</f>
        <v>0</v>
      </c>
      <c r="I14" s="231">
        <f>SUM(I15:I16)</f>
        <v>0</v>
      </c>
      <c r="J14" s="232">
        <f>IF(I14,I14/H14*100,0)</f>
        <v>0</v>
      </c>
      <c r="K14" s="231">
        <f t="shared" ref="K14:L14" si="48">SUM(K15:K16)</f>
        <v>0</v>
      </c>
      <c r="L14" s="231">
        <f t="shared" si="48"/>
        <v>0</v>
      </c>
      <c r="M14" s="232">
        <f t="shared" ref="M14:M19" si="49">IF(L14,L14/K14*100,0)</f>
        <v>0</v>
      </c>
      <c r="N14" s="231">
        <f t="shared" ref="N14:O14" si="50">SUM(N15:N16)</f>
        <v>0</v>
      </c>
      <c r="O14" s="231">
        <f t="shared" si="50"/>
        <v>0</v>
      </c>
      <c r="P14" s="232">
        <f t="shared" ref="P14:P19" si="51">IF(O14,O14/N14*100,0)</f>
        <v>0</v>
      </c>
      <c r="Q14" s="250">
        <f t="shared" ref="Q14:R14" si="52">SUM(Q15:Q16)</f>
        <v>0</v>
      </c>
      <c r="R14" s="250">
        <f t="shared" si="52"/>
        <v>0</v>
      </c>
      <c r="S14" s="251">
        <f t="shared" ref="S14:S19" si="53">IF(R14,R14/Q14*100,0)</f>
        <v>0</v>
      </c>
      <c r="T14" s="250">
        <f t="shared" ref="T14:U14" si="54">SUM(T15:T16)</f>
        <v>0</v>
      </c>
      <c r="U14" s="250">
        <f t="shared" si="54"/>
        <v>0</v>
      </c>
      <c r="V14" s="251">
        <f t="shared" ref="V14:V19" si="55">IF(U14,U14/T14*100,0)</f>
        <v>0</v>
      </c>
      <c r="W14" s="250">
        <f t="shared" ref="W14:X14" si="56">SUM(W15:W16)</f>
        <v>0</v>
      </c>
      <c r="X14" s="250">
        <f t="shared" si="56"/>
        <v>0</v>
      </c>
      <c r="Y14" s="251">
        <f t="shared" ref="Y14:Y19" si="57">IF(X14,X14/W14*100,0)</f>
        <v>0</v>
      </c>
      <c r="Z14" s="277">
        <f t="shared" ref="Z14:AA14" si="58">SUM(Z15:Z16)</f>
        <v>0</v>
      </c>
      <c r="AA14" s="277">
        <f t="shared" si="58"/>
        <v>0</v>
      </c>
      <c r="AB14" s="278">
        <f t="shared" ref="AB14:AB19" si="59">IF(AA14,AA14/Z14*100,0)</f>
        <v>0</v>
      </c>
      <c r="AC14" s="277">
        <f t="shared" ref="AC14:AD14" si="60">SUM(AC15:AC16)</f>
        <v>0</v>
      </c>
      <c r="AD14" s="277">
        <f t="shared" si="60"/>
        <v>0</v>
      </c>
      <c r="AE14" s="278">
        <f t="shared" ref="AE14:AE19" si="61">IF(AD14,AD14/AC14*100,0)</f>
        <v>0</v>
      </c>
      <c r="AF14" s="277">
        <f t="shared" ref="AF14:AG14" si="62">SUM(AF15:AF16)</f>
        <v>0</v>
      </c>
      <c r="AG14" s="277">
        <f t="shared" si="62"/>
        <v>0</v>
      </c>
      <c r="AH14" s="278">
        <f t="shared" ref="AH14:AH19" si="63">IF(AG14,AG14/AF14*100,0)</f>
        <v>0</v>
      </c>
      <c r="AI14" s="304">
        <f t="shared" ref="AI14:AJ14" si="64">SUM(AI15:AI16)</f>
        <v>0</v>
      </c>
      <c r="AJ14" s="304">
        <f t="shared" si="64"/>
        <v>0</v>
      </c>
      <c r="AK14" s="305">
        <f t="shared" ref="AK14:AK19" si="65">IF(AJ14,AJ14/AI14*100,0)</f>
        <v>0</v>
      </c>
      <c r="AL14" s="304">
        <f t="shared" ref="AL14:AM14" si="66">SUM(AL15:AL16)</f>
        <v>0</v>
      </c>
      <c r="AM14" s="304">
        <f t="shared" si="66"/>
        <v>0</v>
      </c>
      <c r="AN14" s="305">
        <f t="shared" ref="AN14:AN19" si="67">IF(AM14,AM14/AL14*100,0)</f>
        <v>0</v>
      </c>
      <c r="AO14" s="304">
        <f t="shared" ref="AO14:AP14" si="68">SUM(AO15:AO16)</f>
        <v>0</v>
      </c>
      <c r="AP14" s="304">
        <f t="shared" si="68"/>
        <v>0</v>
      </c>
      <c r="AQ14" s="305">
        <f t="shared" ref="AQ14:AQ19" si="69">IF(AP14,AP14/AO14*100,0)</f>
        <v>0</v>
      </c>
      <c r="AR14" s="403"/>
    </row>
    <row r="15" spans="1:44" ht="39.950000000000003" customHeight="1">
      <c r="A15" s="468"/>
      <c r="B15" s="468"/>
      <c r="C15" s="468"/>
      <c r="D15" s="173" t="s">
        <v>7</v>
      </c>
      <c r="E15" s="169">
        <f t="shared" si="47"/>
        <v>0</v>
      </c>
      <c r="F15" s="169">
        <f t="shared" ref="F15:F16" si="70">J15+M15+P15+S15+V15+Y15+AB15+AE15+AH15+AK15+AN15+AQ15</f>
        <v>0</v>
      </c>
      <c r="G15" s="172">
        <f t="shared" ref="G15:G24" si="71">IF(F15,F15/E15*100,0)</f>
        <v>0</v>
      </c>
      <c r="H15" s="231"/>
      <c r="I15" s="231"/>
      <c r="J15" s="232">
        <f t="shared" ref="J15:J17" si="72">IF(I15,I15/H15*100,0)</f>
        <v>0</v>
      </c>
      <c r="K15" s="231"/>
      <c r="L15" s="231"/>
      <c r="M15" s="232">
        <f t="shared" si="49"/>
        <v>0</v>
      </c>
      <c r="N15" s="231"/>
      <c r="O15" s="231"/>
      <c r="P15" s="232">
        <f t="shared" si="51"/>
        <v>0</v>
      </c>
      <c r="Q15" s="250"/>
      <c r="R15" s="250"/>
      <c r="S15" s="251">
        <f t="shared" si="53"/>
        <v>0</v>
      </c>
      <c r="T15" s="250"/>
      <c r="U15" s="250"/>
      <c r="V15" s="251">
        <f t="shared" si="55"/>
        <v>0</v>
      </c>
      <c r="W15" s="250"/>
      <c r="X15" s="250"/>
      <c r="Y15" s="251">
        <f t="shared" si="57"/>
        <v>0</v>
      </c>
      <c r="Z15" s="277"/>
      <c r="AA15" s="277"/>
      <c r="AB15" s="278">
        <f t="shared" si="59"/>
        <v>0</v>
      </c>
      <c r="AC15" s="277"/>
      <c r="AD15" s="277"/>
      <c r="AE15" s="278">
        <f t="shared" si="61"/>
        <v>0</v>
      </c>
      <c r="AF15" s="277"/>
      <c r="AG15" s="277"/>
      <c r="AH15" s="278">
        <f t="shared" si="63"/>
        <v>0</v>
      </c>
      <c r="AI15" s="304"/>
      <c r="AJ15" s="304"/>
      <c r="AK15" s="305">
        <f t="shared" si="65"/>
        <v>0</v>
      </c>
      <c r="AL15" s="304"/>
      <c r="AM15" s="304"/>
      <c r="AN15" s="305">
        <f t="shared" si="67"/>
        <v>0</v>
      </c>
      <c r="AO15" s="304"/>
      <c r="AP15" s="304"/>
      <c r="AQ15" s="305">
        <f t="shared" si="69"/>
        <v>0</v>
      </c>
      <c r="AR15" s="404"/>
    </row>
    <row r="16" spans="1:44" ht="39.950000000000003" customHeight="1">
      <c r="A16" s="468"/>
      <c r="B16" s="468"/>
      <c r="C16" s="468"/>
      <c r="D16" s="173" t="s">
        <v>308</v>
      </c>
      <c r="E16" s="169">
        <f t="shared" si="47"/>
        <v>0</v>
      </c>
      <c r="F16" s="169">
        <f t="shared" si="70"/>
        <v>0</v>
      </c>
      <c r="G16" s="171">
        <f t="shared" si="71"/>
        <v>0</v>
      </c>
      <c r="H16" s="231"/>
      <c r="I16" s="231"/>
      <c r="J16" s="232">
        <f t="shared" si="72"/>
        <v>0</v>
      </c>
      <c r="K16" s="231"/>
      <c r="L16" s="231"/>
      <c r="M16" s="232">
        <f t="shared" si="49"/>
        <v>0</v>
      </c>
      <c r="N16" s="231"/>
      <c r="O16" s="231"/>
      <c r="P16" s="232">
        <f t="shared" si="51"/>
        <v>0</v>
      </c>
      <c r="Q16" s="250"/>
      <c r="R16" s="250"/>
      <c r="S16" s="251">
        <f t="shared" si="53"/>
        <v>0</v>
      </c>
      <c r="T16" s="250"/>
      <c r="U16" s="250"/>
      <c r="V16" s="251">
        <f t="shared" si="55"/>
        <v>0</v>
      </c>
      <c r="W16" s="250"/>
      <c r="X16" s="250"/>
      <c r="Y16" s="251">
        <f t="shared" si="57"/>
        <v>0</v>
      </c>
      <c r="Z16" s="277"/>
      <c r="AA16" s="277"/>
      <c r="AB16" s="278">
        <f t="shared" si="59"/>
        <v>0</v>
      </c>
      <c r="AC16" s="277"/>
      <c r="AD16" s="277"/>
      <c r="AE16" s="278">
        <f t="shared" si="61"/>
        <v>0</v>
      </c>
      <c r="AF16" s="277"/>
      <c r="AG16" s="277"/>
      <c r="AH16" s="278">
        <f t="shared" si="63"/>
        <v>0</v>
      </c>
      <c r="AI16" s="304"/>
      <c r="AJ16" s="304"/>
      <c r="AK16" s="305">
        <f t="shared" si="65"/>
        <v>0</v>
      </c>
      <c r="AL16" s="304"/>
      <c r="AM16" s="304"/>
      <c r="AN16" s="305">
        <f t="shared" si="67"/>
        <v>0</v>
      </c>
      <c r="AO16" s="304"/>
      <c r="AP16" s="304"/>
      <c r="AQ16" s="305">
        <f t="shared" si="69"/>
        <v>0</v>
      </c>
      <c r="AR16" s="405"/>
    </row>
    <row r="17" spans="1:44" ht="39.950000000000003" customHeight="1">
      <c r="A17" s="468" t="s">
        <v>325</v>
      </c>
      <c r="B17" s="468"/>
      <c r="C17" s="468"/>
      <c r="D17" s="181" t="s">
        <v>5</v>
      </c>
      <c r="E17" s="175">
        <f t="shared" si="47"/>
        <v>39292.417149999994</v>
      </c>
      <c r="F17" s="175">
        <f t="shared" si="47"/>
        <v>1103.3905199999999</v>
      </c>
      <c r="G17" s="217">
        <f t="shared" si="71"/>
        <v>2.8081512923671075</v>
      </c>
      <c r="H17" s="233">
        <f t="shared" ref="H17:I17" si="73">SUM(H18:H19)</f>
        <v>40</v>
      </c>
      <c r="I17" s="233">
        <f t="shared" si="73"/>
        <v>40</v>
      </c>
      <c r="J17" s="234">
        <f t="shared" si="72"/>
        <v>100</v>
      </c>
      <c r="K17" s="233">
        <f t="shared" ref="K17" si="74">SUM(K18:K19)</f>
        <v>1063.3905199999999</v>
      </c>
      <c r="L17" s="233">
        <f t="shared" ref="L17" si="75">SUM(L18:L19)</f>
        <v>1063.3905199999999</v>
      </c>
      <c r="M17" s="234">
        <f t="shared" si="49"/>
        <v>100</v>
      </c>
      <c r="N17" s="233">
        <f t="shared" ref="N17" si="76">SUM(N18:N19)</f>
        <v>598.34051999999997</v>
      </c>
      <c r="O17" s="233">
        <f t="shared" ref="O17" si="77">SUM(O18:O19)</f>
        <v>0</v>
      </c>
      <c r="P17" s="234">
        <f t="shared" si="51"/>
        <v>0</v>
      </c>
      <c r="Q17" s="252">
        <f t="shared" ref="Q17" si="78">SUM(Q18:Q19)</f>
        <v>2034.79052</v>
      </c>
      <c r="R17" s="252">
        <f t="shared" ref="R17" si="79">SUM(R18:R19)</f>
        <v>0</v>
      </c>
      <c r="S17" s="253">
        <f t="shared" si="53"/>
        <v>0</v>
      </c>
      <c r="T17" s="252">
        <f t="shared" ref="T17" si="80">SUM(T18:T19)</f>
        <v>1341.7409299999999</v>
      </c>
      <c r="U17" s="252">
        <f t="shared" ref="U17" si="81">SUM(U18:U19)</f>
        <v>0</v>
      </c>
      <c r="V17" s="253">
        <f t="shared" si="55"/>
        <v>0</v>
      </c>
      <c r="W17" s="252">
        <f t="shared" ref="W17" si="82">SUM(W18:W19)</f>
        <v>9637.2896799999999</v>
      </c>
      <c r="X17" s="252">
        <f t="shared" ref="X17" si="83">SUM(X18:X19)</f>
        <v>0</v>
      </c>
      <c r="Y17" s="253">
        <f t="shared" si="57"/>
        <v>0</v>
      </c>
      <c r="Z17" s="279">
        <f t="shared" ref="Z17" si="84">SUM(Z18:Z19)</f>
        <v>1738.23784</v>
      </c>
      <c r="AA17" s="279">
        <f t="shared" ref="AA17" si="85">SUM(AA18:AA19)</f>
        <v>0</v>
      </c>
      <c r="AB17" s="280">
        <f t="shared" si="59"/>
        <v>0</v>
      </c>
      <c r="AC17" s="279">
        <f t="shared" ref="AC17" si="86">SUM(AC18:AC19)</f>
        <v>484.75537000000003</v>
      </c>
      <c r="AD17" s="279">
        <f t="shared" ref="AD17" si="87">SUM(AD18:AD19)</f>
        <v>0</v>
      </c>
      <c r="AE17" s="280">
        <f t="shared" si="61"/>
        <v>0</v>
      </c>
      <c r="AF17" s="279">
        <f t="shared" ref="AF17" si="88">SUM(AF18:AF19)</f>
        <v>13391.20552</v>
      </c>
      <c r="AG17" s="279">
        <f t="shared" ref="AG17" si="89">SUM(AG18:AG19)</f>
        <v>0</v>
      </c>
      <c r="AH17" s="280">
        <f t="shared" si="63"/>
        <v>0</v>
      </c>
      <c r="AI17" s="306">
        <f t="shared" ref="AI17" si="90">SUM(AI18:AI19)</f>
        <v>1910.11952</v>
      </c>
      <c r="AJ17" s="306">
        <f t="shared" ref="AJ17" si="91">SUM(AJ18:AJ19)</f>
        <v>0</v>
      </c>
      <c r="AK17" s="307">
        <f t="shared" si="65"/>
        <v>0</v>
      </c>
      <c r="AL17" s="306">
        <f t="shared" ref="AL17" si="92">SUM(AL18:AL19)</f>
        <v>1049.0845199999999</v>
      </c>
      <c r="AM17" s="306">
        <f t="shared" ref="AM17" si="93">SUM(AM18:AM19)</f>
        <v>0</v>
      </c>
      <c r="AN17" s="307">
        <f t="shared" si="67"/>
        <v>0</v>
      </c>
      <c r="AO17" s="306">
        <f t="shared" ref="AO17" si="94">SUM(AO18:AO19)</f>
        <v>6003.4622099999997</v>
      </c>
      <c r="AP17" s="306">
        <f t="shared" ref="AP17" si="95">SUM(AP18:AP19)</f>
        <v>0</v>
      </c>
      <c r="AQ17" s="307">
        <f t="shared" si="69"/>
        <v>0</v>
      </c>
      <c r="AR17" s="403"/>
    </row>
    <row r="18" spans="1:44" ht="39.950000000000003" customHeight="1">
      <c r="A18" s="468"/>
      <c r="B18" s="468"/>
      <c r="C18" s="468"/>
      <c r="D18" s="173" t="s">
        <v>7</v>
      </c>
      <c r="E18" s="175">
        <f t="shared" si="47"/>
        <v>39292.417149999994</v>
      </c>
      <c r="F18" s="175">
        <f t="shared" si="47"/>
        <v>1103.3905199999999</v>
      </c>
      <c r="G18" s="171">
        <f t="shared" si="71"/>
        <v>2.8081512923671075</v>
      </c>
      <c r="H18" s="231">
        <f>H11</f>
        <v>40</v>
      </c>
      <c r="I18" s="231">
        <f>I11</f>
        <v>40</v>
      </c>
      <c r="J18" s="232">
        <f t="shared" ref="J18:J25" si="96">IF(I18,I18/H18*100,0)</f>
        <v>100</v>
      </c>
      <c r="K18" s="231">
        <f t="shared" ref="K18:L18" si="97">K11</f>
        <v>1063.3905199999999</v>
      </c>
      <c r="L18" s="231">
        <f t="shared" si="97"/>
        <v>1063.3905199999999</v>
      </c>
      <c r="M18" s="232">
        <f t="shared" si="49"/>
        <v>100</v>
      </c>
      <c r="N18" s="231">
        <f t="shared" ref="N18:O18" si="98">N11</f>
        <v>598.34051999999997</v>
      </c>
      <c r="O18" s="231">
        <f t="shared" si="98"/>
        <v>0</v>
      </c>
      <c r="P18" s="232">
        <f t="shared" si="51"/>
        <v>0</v>
      </c>
      <c r="Q18" s="250">
        <f t="shared" ref="Q18:R18" si="99">Q11</f>
        <v>2034.79052</v>
      </c>
      <c r="R18" s="250">
        <f t="shared" si="99"/>
        <v>0</v>
      </c>
      <c r="S18" s="251">
        <f t="shared" si="53"/>
        <v>0</v>
      </c>
      <c r="T18" s="250">
        <f t="shared" ref="T18:U18" si="100">T11</f>
        <v>1341.7409299999999</v>
      </c>
      <c r="U18" s="250">
        <f t="shared" si="100"/>
        <v>0</v>
      </c>
      <c r="V18" s="251">
        <f t="shared" si="55"/>
        <v>0</v>
      </c>
      <c r="W18" s="250">
        <f t="shared" ref="W18:X18" si="101">W11</f>
        <v>9637.2896799999999</v>
      </c>
      <c r="X18" s="250">
        <f t="shared" si="101"/>
        <v>0</v>
      </c>
      <c r="Y18" s="251">
        <f t="shared" si="57"/>
        <v>0</v>
      </c>
      <c r="Z18" s="277">
        <f t="shared" ref="Z18:AA18" si="102">Z11</f>
        <v>1738.23784</v>
      </c>
      <c r="AA18" s="277">
        <f t="shared" si="102"/>
        <v>0</v>
      </c>
      <c r="AB18" s="278">
        <f t="shared" si="59"/>
        <v>0</v>
      </c>
      <c r="AC18" s="277">
        <f t="shared" ref="AC18:AD18" si="103">AC11</f>
        <v>484.75537000000003</v>
      </c>
      <c r="AD18" s="277">
        <f t="shared" si="103"/>
        <v>0</v>
      </c>
      <c r="AE18" s="278">
        <f t="shared" si="61"/>
        <v>0</v>
      </c>
      <c r="AF18" s="277">
        <f t="shared" ref="AF18:AG18" si="104">AF11</f>
        <v>13391.20552</v>
      </c>
      <c r="AG18" s="277">
        <f t="shared" si="104"/>
        <v>0</v>
      </c>
      <c r="AH18" s="278">
        <f t="shared" si="63"/>
        <v>0</v>
      </c>
      <c r="AI18" s="304">
        <f t="shared" ref="AI18:AJ18" si="105">AI11</f>
        <v>1910.11952</v>
      </c>
      <c r="AJ18" s="304">
        <f t="shared" si="105"/>
        <v>0</v>
      </c>
      <c r="AK18" s="305">
        <f t="shared" si="65"/>
        <v>0</v>
      </c>
      <c r="AL18" s="304">
        <f t="shared" ref="AL18:AM18" si="106">AL11</f>
        <v>1049.0845199999999</v>
      </c>
      <c r="AM18" s="304">
        <f t="shared" si="106"/>
        <v>0</v>
      </c>
      <c r="AN18" s="305">
        <f t="shared" si="67"/>
        <v>0</v>
      </c>
      <c r="AO18" s="304">
        <f t="shared" ref="AO18:AP18" si="107">AO11</f>
        <v>6003.4622099999997</v>
      </c>
      <c r="AP18" s="304">
        <f t="shared" si="107"/>
        <v>0</v>
      </c>
      <c r="AQ18" s="305">
        <f t="shared" si="69"/>
        <v>0</v>
      </c>
      <c r="AR18" s="404"/>
    </row>
    <row r="19" spans="1:44" ht="39.950000000000003" customHeight="1">
      <c r="A19" s="468"/>
      <c r="B19" s="468"/>
      <c r="C19" s="468"/>
      <c r="D19" s="173" t="s">
        <v>308</v>
      </c>
      <c r="E19" s="175">
        <f t="shared" si="47"/>
        <v>0</v>
      </c>
      <c r="F19" s="175">
        <f t="shared" si="47"/>
        <v>0</v>
      </c>
      <c r="G19" s="171">
        <f t="shared" si="71"/>
        <v>0</v>
      </c>
      <c r="H19" s="231">
        <f>H12</f>
        <v>0</v>
      </c>
      <c r="I19" s="231">
        <f>I12</f>
        <v>0</v>
      </c>
      <c r="J19" s="232">
        <f t="shared" si="96"/>
        <v>0</v>
      </c>
      <c r="K19" s="231">
        <f t="shared" ref="K19:L19" si="108">K12</f>
        <v>0</v>
      </c>
      <c r="L19" s="231">
        <f t="shared" si="108"/>
        <v>0</v>
      </c>
      <c r="M19" s="232">
        <f t="shared" si="49"/>
        <v>0</v>
      </c>
      <c r="N19" s="231">
        <f t="shared" ref="N19:O19" si="109">N12</f>
        <v>0</v>
      </c>
      <c r="O19" s="231">
        <f t="shared" si="109"/>
        <v>0</v>
      </c>
      <c r="P19" s="232">
        <f t="shared" si="51"/>
        <v>0</v>
      </c>
      <c r="Q19" s="250">
        <f t="shared" ref="Q19:R19" si="110">Q12</f>
        <v>0</v>
      </c>
      <c r="R19" s="250">
        <f t="shared" si="110"/>
        <v>0</v>
      </c>
      <c r="S19" s="251">
        <f t="shared" si="53"/>
        <v>0</v>
      </c>
      <c r="T19" s="250">
        <f t="shared" ref="T19:U19" si="111">T12</f>
        <v>0</v>
      </c>
      <c r="U19" s="250">
        <f t="shared" si="111"/>
        <v>0</v>
      </c>
      <c r="V19" s="251">
        <f t="shared" si="55"/>
        <v>0</v>
      </c>
      <c r="W19" s="250">
        <f t="shared" ref="W19:X19" si="112">W12</f>
        <v>0</v>
      </c>
      <c r="X19" s="250">
        <f t="shared" si="112"/>
        <v>0</v>
      </c>
      <c r="Y19" s="251">
        <f t="shared" si="57"/>
        <v>0</v>
      </c>
      <c r="Z19" s="277">
        <f t="shared" ref="Z19:AA19" si="113">Z12</f>
        <v>0</v>
      </c>
      <c r="AA19" s="277">
        <f t="shared" si="113"/>
        <v>0</v>
      </c>
      <c r="AB19" s="278">
        <f t="shared" si="59"/>
        <v>0</v>
      </c>
      <c r="AC19" s="277">
        <f t="shared" ref="AC19:AD19" si="114">AC12</f>
        <v>0</v>
      </c>
      <c r="AD19" s="277">
        <f t="shared" si="114"/>
        <v>0</v>
      </c>
      <c r="AE19" s="278">
        <f t="shared" si="61"/>
        <v>0</v>
      </c>
      <c r="AF19" s="277">
        <f t="shared" ref="AF19:AG19" si="115">AF12</f>
        <v>0</v>
      </c>
      <c r="AG19" s="277">
        <f t="shared" si="115"/>
        <v>0</v>
      </c>
      <c r="AH19" s="278">
        <f t="shared" si="63"/>
        <v>0</v>
      </c>
      <c r="AI19" s="304">
        <f t="shared" ref="AI19:AJ19" si="116">AI12</f>
        <v>0</v>
      </c>
      <c r="AJ19" s="304">
        <f t="shared" si="116"/>
        <v>0</v>
      </c>
      <c r="AK19" s="305">
        <f t="shared" si="65"/>
        <v>0</v>
      </c>
      <c r="AL19" s="304">
        <f t="shared" ref="AL19:AM19" si="117">AL12</f>
        <v>0</v>
      </c>
      <c r="AM19" s="304">
        <f t="shared" si="117"/>
        <v>0</v>
      </c>
      <c r="AN19" s="305">
        <f t="shared" si="67"/>
        <v>0</v>
      </c>
      <c r="AO19" s="304">
        <f t="shared" ref="AO19:AP19" si="118">AO12</f>
        <v>0</v>
      </c>
      <c r="AP19" s="304">
        <f t="shared" si="118"/>
        <v>0</v>
      </c>
      <c r="AQ19" s="305">
        <f t="shared" si="69"/>
        <v>0</v>
      </c>
      <c r="AR19" s="405"/>
    </row>
    <row r="20" spans="1:44" ht="39.950000000000003" customHeight="1">
      <c r="A20" s="468" t="s">
        <v>277</v>
      </c>
      <c r="B20" s="468"/>
      <c r="C20" s="468"/>
      <c r="D20" s="181" t="s">
        <v>5</v>
      </c>
      <c r="E20" s="175">
        <f t="shared" si="47"/>
        <v>0</v>
      </c>
      <c r="F20" s="175">
        <f t="shared" si="47"/>
        <v>0</v>
      </c>
      <c r="G20" s="177">
        <f t="shared" si="71"/>
        <v>0</v>
      </c>
      <c r="H20" s="233">
        <f t="shared" ref="H20:I20" si="119">SUM(H21:H22)</f>
        <v>0</v>
      </c>
      <c r="I20" s="233">
        <f t="shared" si="119"/>
        <v>0</v>
      </c>
      <c r="J20" s="234">
        <f t="shared" si="96"/>
        <v>0</v>
      </c>
      <c r="K20" s="233">
        <f t="shared" ref="K20" si="120">SUM(K21:K22)</f>
        <v>0</v>
      </c>
      <c r="L20" s="233">
        <f t="shared" ref="L20" si="121">SUM(L21:L22)</f>
        <v>0</v>
      </c>
      <c r="M20" s="234">
        <f t="shared" ref="M20:M25" si="122">IF(L20,L20/K20*100,0)</f>
        <v>0</v>
      </c>
      <c r="N20" s="233">
        <f t="shared" ref="N20" si="123">SUM(N21:N22)</f>
        <v>0</v>
      </c>
      <c r="O20" s="233">
        <f t="shared" ref="O20" si="124">SUM(O21:O22)</f>
        <v>0</v>
      </c>
      <c r="P20" s="234">
        <f t="shared" ref="P20:P25" si="125">IF(O20,O20/N20*100,0)</f>
        <v>0</v>
      </c>
      <c r="Q20" s="252">
        <f t="shared" ref="Q20" si="126">SUM(Q21:Q22)</f>
        <v>0</v>
      </c>
      <c r="R20" s="252">
        <f t="shared" ref="R20" si="127">SUM(R21:R22)</f>
        <v>0</v>
      </c>
      <c r="S20" s="253">
        <f t="shared" ref="S20:S25" si="128">IF(R20,R20/Q20*100,0)</f>
        <v>0</v>
      </c>
      <c r="T20" s="252">
        <f t="shared" ref="T20" si="129">SUM(T21:T22)</f>
        <v>0</v>
      </c>
      <c r="U20" s="252">
        <f t="shared" ref="U20" si="130">SUM(U21:U22)</f>
        <v>0</v>
      </c>
      <c r="V20" s="253">
        <f t="shared" ref="V20:V25" si="131">IF(U20,U20/T20*100,0)</f>
        <v>0</v>
      </c>
      <c r="W20" s="252">
        <f t="shared" ref="W20" si="132">SUM(W21:W22)</f>
        <v>0</v>
      </c>
      <c r="X20" s="252">
        <f t="shared" ref="X20" si="133">SUM(X21:X22)</f>
        <v>0</v>
      </c>
      <c r="Y20" s="253">
        <f t="shared" ref="Y20:Y25" si="134">IF(X20,X20/W20*100,0)</f>
        <v>0</v>
      </c>
      <c r="Z20" s="279">
        <f t="shared" ref="Z20" si="135">SUM(Z21:Z22)</f>
        <v>0</v>
      </c>
      <c r="AA20" s="279">
        <f t="shared" ref="AA20" si="136">SUM(AA21:AA22)</f>
        <v>0</v>
      </c>
      <c r="AB20" s="280">
        <f t="shared" ref="AB20:AB25" si="137">IF(AA20,AA20/Z20*100,0)</f>
        <v>0</v>
      </c>
      <c r="AC20" s="279">
        <f t="shared" ref="AC20" si="138">SUM(AC21:AC22)</f>
        <v>0</v>
      </c>
      <c r="AD20" s="279">
        <f t="shared" ref="AD20" si="139">SUM(AD21:AD22)</f>
        <v>0</v>
      </c>
      <c r="AE20" s="280">
        <f t="shared" ref="AE20:AE25" si="140">IF(AD20,AD20/AC20*100,0)</f>
        <v>0</v>
      </c>
      <c r="AF20" s="279">
        <f t="shared" ref="AF20" si="141">SUM(AF21:AF22)</f>
        <v>0</v>
      </c>
      <c r="AG20" s="279">
        <f t="shared" ref="AG20" si="142">SUM(AG21:AG22)</f>
        <v>0</v>
      </c>
      <c r="AH20" s="280">
        <f t="shared" ref="AH20:AH25" si="143">IF(AG20,AG20/AF20*100,0)</f>
        <v>0</v>
      </c>
      <c r="AI20" s="306">
        <f t="shared" ref="AI20" si="144">SUM(AI21:AI22)</f>
        <v>0</v>
      </c>
      <c r="AJ20" s="306">
        <f t="shared" ref="AJ20" si="145">SUM(AJ21:AJ22)</f>
        <v>0</v>
      </c>
      <c r="AK20" s="307">
        <f t="shared" ref="AK20:AK25" si="146">IF(AJ20,AJ20/AI20*100,0)</f>
        <v>0</v>
      </c>
      <c r="AL20" s="306">
        <f t="shared" ref="AL20" si="147">SUM(AL21:AL22)</f>
        <v>0</v>
      </c>
      <c r="AM20" s="306">
        <f t="shared" ref="AM20" si="148">SUM(AM21:AM22)</f>
        <v>0</v>
      </c>
      <c r="AN20" s="307">
        <f t="shared" ref="AN20:AN25" si="149">IF(AM20,AM20/AL20*100,0)</f>
        <v>0</v>
      </c>
      <c r="AO20" s="306">
        <f t="shared" ref="AO20" si="150">SUM(AO21:AO22)</f>
        <v>0</v>
      </c>
      <c r="AP20" s="306">
        <f t="shared" ref="AP20" si="151">SUM(AP21:AP22)</f>
        <v>0</v>
      </c>
      <c r="AQ20" s="307">
        <f t="shared" ref="AQ20:AQ25" si="152">IF(AP20,AP20/AO20*100,0)</f>
        <v>0</v>
      </c>
      <c r="AR20" s="406"/>
    </row>
    <row r="21" spans="1:44" ht="39.950000000000003" customHeight="1">
      <c r="A21" s="468"/>
      <c r="B21" s="468"/>
      <c r="C21" s="468"/>
      <c r="D21" s="173" t="s">
        <v>7</v>
      </c>
      <c r="E21" s="175">
        <f t="shared" si="47"/>
        <v>0</v>
      </c>
      <c r="F21" s="175">
        <f t="shared" si="47"/>
        <v>0</v>
      </c>
      <c r="G21" s="172">
        <f t="shared" si="71"/>
        <v>0</v>
      </c>
      <c r="H21" s="231"/>
      <c r="I21" s="231"/>
      <c r="J21" s="232">
        <f t="shared" si="96"/>
        <v>0</v>
      </c>
      <c r="K21" s="231"/>
      <c r="L21" s="231"/>
      <c r="M21" s="232">
        <f t="shared" si="122"/>
        <v>0</v>
      </c>
      <c r="N21" s="231"/>
      <c r="O21" s="231"/>
      <c r="P21" s="232">
        <f t="shared" si="125"/>
        <v>0</v>
      </c>
      <c r="Q21" s="250"/>
      <c r="R21" s="250"/>
      <c r="S21" s="251">
        <f t="shared" si="128"/>
        <v>0</v>
      </c>
      <c r="T21" s="250"/>
      <c r="U21" s="250"/>
      <c r="V21" s="251">
        <f t="shared" si="131"/>
        <v>0</v>
      </c>
      <c r="W21" s="250"/>
      <c r="X21" s="250"/>
      <c r="Y21" s="251">
        <f t="shared" si="134"/>
        <v>0</v>
      </c>
      <c r="Z21" s="277"/>
      <c r="AA21" s="277"/>
      <c r="AB21" s="278">
        <f t="shared" si="137"/>
        <v>0</v>
      </c>
      <c r="AC21" s="277"/>
      <c r="AD21" s="277"/>
      <c r="AE21" s="278">
        <f t="shared" si="140"/>
        <v>0</v>
      </c>
      <c r="AF21" s="277"/>
      <c r="AG21" s="277"/>
      <c r="AH21" s="278">
        <f t="shared" si="143"/>
        <v>0</v>
      </c>
      <c r="AI21" s="304"/>
      <c r="AJ21" s="304"/>
      <c r="AK21" s="305">
        <f t="shared" si="146"/>
        <v>0</v>
      </c>
      <c r="AL21" s="304"/>
      <c r="AM21" s="304"/>
      <c r="AN21" s="305">
        <f t="shared" si="149"/>
        <v>0</v>
      </c>
      <c r="AO21" s="304"/>
      <c r="AP21" s="304"/>
      <c r="AQ21" s="305">
        <f t="shared" si="152"/>
        <v>0</v>
      </c>
      <c r="AR21" s="407"/>
    </row>
    <row r="22" spans="1:44" ht="39.950000000000003" customHeight="1">
      <c r="A22" s="468"/>
      <c r="B22" s="468"/>
      <c r="C22" s="468"/>
      <c r="D22" s="173" t="s">
        <v>308</v>
      </c>
      <c r="E22" s="175">
        <f t="shared" si="47"/>
        <v>0</v>
      </c>
      <c r="F22" s="175">
        <f t="shared" si="47"/>
        <v>0</v>
      </c>
      <c r="G22" s="172">
        <f t="shared" si="71"/>
        <v>0</v>
      </c>
      <c r="H22" s="231"/>
      <c r="I22" s="231"/>
      <c r="J22" s="232">
        <f t="shared" si="96"/>
        <v>0</v>
      </c>
      <c r="K22" s="231"/>
      <c r="L22" s="231"/>
      <c r="M22" s="232">
        <f t="shared" si="122"/>
        <v>0</v>
      </c>
      <c r="N22" s="231"/>
      <c r="O22" s="231"/>
      <c r="P22" s="232">
        <f t="shared" si="125"/>
        <v>0</v>
      </c>
      <c r="Q22" s="250"/>
      <c r="R22" s="250"/>
      <c r="S22" s="251">
        <f t="shared" si="128"/>
        <v>0</v>
      </c>
      <c r="T22" s="250"/>
      <c r="U22" s="250"/>
      <c r="V22" s="251">
        <f t="shared" si="131"/>
        <v>0</v>
      </c>
      <c r="W22" s="250"/>
      <c r="X22" s="250"/>
      <c r="Y22" s="251">
        <f t="shared" si="134"/>
        <v>0</v>
      </c>
      <c r="Z22" s="277"/>
      <c r="AA22" s="277"/>
      <c r="AB22" s="278">
        <f t="shared" si="137"/>
        <v>0</v>
      </c>
      <c r="AC22" s="277"/>
      <c r="AD22" s="277"/>
      <c r="AE22" s="278">
        <f t="shared" si="140"/>
        <v>0</v>
      </c>
      <c r="AF22" s="277"/>
      <c r="AG22" s="277"/>
      <c r="AH22" s="278">
        <f t="shared" si="143"/>
        <v>0</v>
      </c>
      <c r="AI22" s="304"/>
      <c r="AJ22" s="304"/>
      <c r="AK22" s="305">
        <f t="shared" si="146"/>
        <v>0</v>
      </c>
      <c r="AL22" s="304"/>
      <c r="AM22" s="304"/>
      <c r="AN22" s="305">
        <f t="shared" si="149"/>
        <v>0</v>
      </c>
      <c r="AO22" s="304"/>
      <c r="AP22" s="304"/>
      <c r="AQ22" s="305">
        <f t="shared" si="152"/>
        <v>0</v>
      </c>
      <c r="AR22" s="408"/>
    </row>
    <row r="23" spans="1:44" ht="39.950000000000003" customHeight="1">
      <c r="A23" s="468" t="s">
        <v>278</v>
      </c>
      <c r="B23" s="468"/>
      <c r="C23" s="468"/>
      <c r="D23" s="181" t="s">
        <v>5</v>
      </c>
      <c r="E23" s="175">
        <f t="shared" si="47"/>
        <v>39292.417149999994</v>
      </c>
      <c r="F23" s="175">
        <f t="shared" si="47"/>
        <v>1103.3905199999999</v>
      </c>
      <c r="G23" s="217">
        <f t="shared" si="71"/>
        <v>2.8081512923671075</v>
      </c>
      <c r="H23" s="233">
        <f t="shared" ref="H23:I23" si="153">SUM(H24:H25)</f>
        <v>40</v>
      </c>
      <c r="I23" s="233">
        <f t="shared" si="153"/>
        <v>40</v>
      </c>
      <c r="J23" s="234">
        <f t="shared" si="96"/>
        <v>100</v>
      </c>
      <c r="K23" s="233">
        <f t="shared" ref="K23" si="154">SUM(K24:K25)</f>
        <v>1063.3905199999999</v>
      </c>
      <c r="L23" s="233">
        <f t="shared" ref="L23" si="155">SUM(L24:L25)</f>
        <v>1063.3905199999999</v>
      </c>
      <c r="M23" s="234">
        <f t="shared" si="122"/>
        <v>100</v>
      </c>
      <c r="N23" s="233">
        <f t="shared" ref="N23" si="156">SUM(N24:N25)</f>
        <v>598.34051999999997</v>
      </c>
      <c r="O23" s="233">
        <f t="shared" ref="O23" si="157">SUM(O24:O25)</f>
        <v>0</v>
      </c>
      <c r="P23" s="234">
        <f t="shared" si="125"/>
        <v>0</v>
      </c>
      <c r="Q23" s="252">
        <f t="shared" ref="Q23" si="158">SUM(Q24:Q25)</f>
        <v>2034.79052</v>
      </c>
      <c r="R23" s="252">
        <f t="shared" ref="R23" si="159">SUM(R24:R25)</f>
        <v>0</v>
      </c>
      <c r="S23" s="253">
        <f t="shared" si="128"/>
        <v>0</v>
      </c>
      <c r="T23" s="252">
        <f t="shared" ref="T23" si="160">SUM(T24:T25)</f>
        <v>1341.7409299999999</v>
      </c>
      <c r="U23" s="252">
        <f t="shared" ref="U23" si="161">SUM(U24:U25)</f>
        <v>0</v>
      </c>
      <c r="V23" s="253">
        <f t="shared" si="131"/>
        <v>0</v>
      </c>
      <c r="W23" s="252">
        <f t="shared" ref="W23" si="162">SUM(W24:W25)</f>
        <v>9637.2896799999999</v>
      </c>
      <c r="X23" s="252">
        <f t="shared" ref="X23" si="163">SUM(X24:X25)</f>
        <v>0</v>
      </c>
      <c r="Y23" s="253">
        <f t="shared" si="134"/>
        <v>0</v>
      </c>
      <c r="Z23" s="279">
        <f t="shared" ref="Z23" si="164">SUM(Z24:Z25)</f>
        <v>1738.23784</v>
      </c>
      <c r="AA23" s="279">
        <f t="shared" ref="AA23" si="165">SUM(AA24:AA25)</f>
        <v>0</v>
      </c>
      <c r="AB23" s="280">
        <f t="shared" si="137"/>
        <v>0</v>
      </c>
      <c r="AC23" s="279">
        <f t="shared" ref="AC23" si="166">SUM(AC24:AC25)</f>
        <v>484.75537000000003</v>
      </c>
      <c r="AD23" s="279">
        <f t="shared" ref="AD23" si="167">SUM(AD24:AD25)</f>
        <v>0</v>
      </c>
      <c r="AE23" s="280">
        <f t="shared" si="140"/>
        <v>0</v>
      </c>
      <c r="AF23" s="279">
        <f t="shared" ref="AF23" si="168">SUM(AF24:AF25)</f>
        <v>13391.20552</v>
      </c>
      <c r="AG23" s="279">
        <f t="shared" ref="AG23" si="169">SUM(AG24:AG25)</f>
        <v>0</v>
      </c>
      <c r="AH23" s="280">
        <f t="shared" si="143"/>
        <v>0</v>
      </c>
      <c r="AI23" s="306">
        <f t="shared" ref="AI23" si="170">SUM(AI24:AI25)</f>
        <v>1910.11952</v>
      </c>
      <c r="AJ23" s="306">
        <f t="shared" ref="AJ23" si="171">SUM(AJ24:AJ25)</f>
        <v>0</v>
      </c>
      <c r="AK23" s="307">
        <f t="shared" si="146"/>
        <v>0</v>
      </c>
      <c r="AL23" s="306">
        <f t="shared" ref="AL23" si="172">SUM(AL24:AL25)</f>
        <v>1049.0845199999999</v>
      </c>
      <c r="AM23" s="306">
        <f t="shared" ref="AM23" si="173">SUM(AM24:AM25)</f>
        <v>0</v>
      </c>
      <c r="AN23" s="307">
        <f t="shared" si="149"/>
        <v>0</v>
      </c>
      <c r="AO23" s="306">
        <f t="shared" ref="AO23" si="174">SUM(AO24:AO25)</f>
        <v>6003.4622099999997</v>
      </c>
      <c r="AP23" s="306">
        <f t="shared" ref="AP23" si="175">SUM(AP24:AP25)</f>
        <v>0</v>
      </c>
      <c r="AQ23" s="307">
        <f t="shared" si="152"/>
        <v>0</v>
      </c>
      <c r="AR23" s="409"/>
    </row>
    <row r="24" spans="1:44" ht="39.950000000000003" customHeight="1">
      <c r="A24" s="468"/>
      <c r="B24" s="468"/>
      <c r="C24" s="468"/>
      <c r="D24" s="173" t="s">
        <v>7</v>
      </c>
      <c r="E24" s="175">
        <f t="shared" si="47"/>
        <v>39292.417149999994</v>
      </c>
      <c r="F24" s="175">
        <f t="shared" si="47"/>
        <v>1103.3905199999999</v>
      </c>
      <c r="G24" s="171">
        <f t="shared" si="71"/>
        <v>2.8081512923671075</v>
      </c>
      <c r="H24" s="231">
        <f>H11</f>
        <v>40</v>
      </c>
      <c r="I24" s="231">
        <f>I11</f>
        <v>40</v>
      </c>
      <c r="J24" s="232">
        <f t="shared" si="96"/>
        <v>100</v>
      </c>
      <c r="K24" s="231">
        <f t="shared" ref="K24:L24" si="176">K11</f>
        <v>1063.3905199999999</v>
      </c>
      <c r="L24" s="231">
        <f t="shared" si="176"/>
        <v>1063.3905199999999</v>
      </c>
      <c r="M24" s="232">
        <f t="shared" si="122"/>
        <v>100</v>
      </c>
      <c r="N24" s="231">
        <f t="shared" ref="N24:O24" si="177">N11</f>
        <v>598.34051999999997</v>
      </c>
      <c r="O24" s="231">
        <f t="shared" si="177"/>
        <v>0</v>
      </c>
      <c r="P24" s="232">
        <f t="shared" si="125"/>
        <v>0</v>
      </c>
      <c r="Q24" s="250">
        <f t="shared" ref="Q24:R24" si="178">Q11</f>
        <v>2034.79052</v>
      </c>
      <c r="R24" s="250">
        <f t="shared" si="178"/>
        <v>0</v>
      </c>
      <c r="S24" s="251">
        <f t="shared" si="128"/>
        <v>0</v>
      </c>
      <c r="T24" s="250">
        <f t="shared" ref="T24:U24" si="179">T11</f>
        <v>1341.7409299999999</v>
      </c>
      <c r="U24" s="250">
        <f t="shared" si="179"/>
        <v>0</v>
      </c>
      <c r="V24" s="251">
        <f t="shared" si="131"/>
        <v>0</v>
      </c>
      <c r="W24" s="250">
        <f t="shared" ref="W24:X24" si="180">W11</f>
        <v>9637.2896799999999</v>
      </c>
      <c r="X24" s="250">
        <f t="shared" si="180"/>
        <v>0</v>
      </c>
      <c r="Y24" s="251">
        <f t="shared" si="134"/>
        <v>0</v>
      </c>
      <c r="Z24" s="277">
        <f t="shared" ref="Z24:AA24" si="181">Z11</f>
        <v>1738.23784</v>
      </c>
      <c r="AA24" s="277">
        <f t="shared" si="181"/>
        <v>0</v>
      </c>
      <c r="AB24" s="278">
        <f t="shared" si="137"/>
        <v>0</v>
      </c>
      <c r="AC24" s="277">
        <f t="shared" ref="AC24:AD24" si="182">AC11</f>
        <v>484.75537000000003</v>
      </c>
      <c r="AD24" s="277">
        <f t="shared" si="182"/>
        <v>0</v>
      </c>
      <c r="AE24" s="278">
        <f t="shared" si="140"/>
        <v>0</v>
      </c>
      <c r="AF24" s="277">
        <f t="shared" ref="AF24:AG24" si="183">AF11</f>
        <v>13391.20552</v>
      </c>
      <c r="AG24" s="277">
        <f t="shared" si="183"/>
        <v>0</v>
      </c>
      <c r="AH24" s="278">
        <f t="shared" si="143"/>
        <v>0</v>
      </c>
      <c r="AI24" s="304">
        <f t="shared" ref="AI24:AJ24" si="184">AI11</f>
        <v>1910.11952</v>
      </c>
      <c r="AJ24" s="304">
        <f t="shared" si="184"/>
        <v>0</v>
      </c>
      <c r="AK24" s="305">
        <f t="shared" si="146"/>
        <v>0</v>
      </c>
      <c r="AL24" s="304">
        <f t="shared" ref="AL24:AM24" si="185">AL11</f>
        <v>1049.0845199999999</v>
      </c>
      <c r="AM24" s="304">
        <f t="shared" si="185"/>
        <v>0</v>
      </c>
      <c r="AN24" s="305">
        <f t="shared" si="149"/>
        <v>0</v>
      </c>
      <c r="AO24" s="304">
        <f t="shared" ref="AO24:AP24" si="186">AO11</f>
        <v>6003.4622099999997</v>
      </c>
      <c r="AP24" s="304">
        <f t="shared" si="186"/>
        <v>0</v>
      </c>
      <c r="AQ24" s="305">
        <f t="shared" si="152"/>
        <v>0</v>
      </c>
      <c r="AR24" s="410"/>
    </row>
    <row r="25" spans="1:44" ht="39.950000000000003" customHeight="1">
      <c r="A25" s="468"/>
      <c r="B25" s="468"/>
      <c r="C25" s="468"/>
      <c r="D25" s="173" t="s">
        <v>308</v>
      </c>
      <c r="E25" s="175">
        <f t="shared" si="47"/>
        <v>0</v>
      </c>
      <c r="F25" s="175">
        <f t="shared" si="47"/>
        <v>0</v>
      </c>
      <c r="G25" s="171">
        <f>IF(F25,F25/E25*100,0)</f>
        <v>0</v>
      </c>
      <c r="H25" s="231">
        <f>H12</f>
        <v>0</v>
      </c>
      <c r="I25" s="231">
        <f>I12</f>
        <v>0</v>
      </c>
      <c r="J25" s="232">
        <f t="shared" si="96"/>
        <v>0</v>
      </c>
      <c r="K25" s="231">
        <f t="shared" ref="K25:L25" si="187">K12</f>
        <v>0</v>
      </c>
      <c r="L25" s="231">
        <f t="shared" si="187"/>
        <v>0</v>
      </c>
      <c r="M25" s="232">
        <f t="shared" si="122"/>
        <v>0</v>
      </c>
      <c r="N25" s="231">
        <f t="shared" ref="N25:O25" si="188">N12</f>
        <v>0</v>
      </c>
      <c r="O25" s="231">
        <f t="shared" si="188"/>
        <v>0</v>
      </c>
      <c r="P25" s="232">
        <f t="shared" si="125"/>
        <v>0</v>
      </c>
      <c r="Q25" s="250">
        <f t="shared" ref="Q25:R25" si="189">Q12</f>
        <v>0</v>
      </c>
      <c r="R25" s="250">
        <f t="shared" si="189"/>
        <v>0</v>
      </c>
      <c r="S25" s="251">
        <f t="shared" si="128"/>
        <v>0</v>
      </c>
      <c r="T25" s="250">
        <f t="shared" ref="T25:U25" si="190">T12</f>
        <v>0</v>
      </c>
      <c r="U25" s="250">
        <f t="shared" si="190"/>
        <v>0</v>
      </c>
      <c r="V25" s="251">
        <f t="shared" si="131"/>
        <v>0</v>
      </c>
      <c r="W25" s="250">
        <f t="shared" ref="W25:X25" si="191">W12</f>
        <v>0</v>
      </c>
      <c r="X25" s="250">
        <f t="shared" si="191"/>
        <v>0</v>
      </c>
      <c r="Y25" s="251">
        <f t="shared" si="134"/>
        <v>0</v>
      </c>
      <c r="Z25" s="277">
        <f t="shared" ref="Z25:AA25" si="192">Z12</f>
        <v>0</v>
      </c>
      <c r="AA25" s="277">
        <f t="shared" si="192"/>
        <v>0</v>
      </c>
      <c r="AB25" s="278">
        <f t="shared" si="137"/>
        <v>0</v>
      </c>
      <c r="AC25" s="277">
        <f t="shared" ref="AC25:AD25" si="193">AC12</f>
        <v>0</v>
      </c>
      <c r="AD25" s="277">
        <f t="shared" si="193"/>
        <v>0</v>
      </c>
      <c r="AE25" s="278">
        <f t="shared" si="140"/>
        <v>0</v>
      </c>
      <c r="AF25" s="277">
        <f t="shared" ref="AF25:AG25" si="194">AF12</f>
        <v>0</v>
      </c>
      <c r="AG25" s="277">
        <f t="shared" si="194"/>
        <v>0</v>
      </c>
      <c r="AH25" s="278">
        <f t="shared" si="143"/>
        <v>0</v>
      </c>
      <c r="AI25" s="304">
        <f t="shared" ref="AI25:AJ25" si="195">AI12</f>
        <v>0</v>
      </c>
      <c r="AJ25" s="304">
        <f t="shared" si="195"/>
        <v>0</v>
      </c>
      <c r="AK25" s="305">
        <f t="shared" si="146"/>
        <v>0</v>
      </c>
      <c r="AL25" s="304">
        <f t="shared" ref="AL25:AM25" si="196">AL12</f>
        <v>0</v>
      </c>
      <c r="AM25" s="304">
        <f t="shared" si="196"/>
        <v>0</v>
      </c>
      <c r="AN25" s="305">
        <f t="shared" si="149"/>
        <v>0</v>
      </c>
      <c r="AO25" s="304">
        <f t="shared" ref="AO25:AP25" si="197">AO12</f>
        <v>0</v>
      </c>
      <c r="AP25" s="304">
        <f t="shared" si="197"/>
        <v>0</v>
      </c>
      <c r="AQ25" s="305">
        <f t="shared" si="152"/>
        <v>0</v>
      </c>
      <c r="AR25" s="411"/>
    </row>
    <row r="26" spans="1:44" s="101" customFormat="1" ht="25.5" customHeight="1">
      <c r="A26" s="477" t="s">
        <v>336</v>
      </c>
      <c r="B26" s="477"/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O26" s="477"/>
      <c r="AP26" s="477"/>
      <c r="AQ26" s="477"/>
      <c r="AR26" s="477"/>
    </row>
    <row r="27" spans="1:44" s="192" customFormat="1" ht="39.950000000000003" customHeight="1">
      <c r="A27" s="434" t="s">
        <v>240</v>
      </c>
      <c r="B27" s="474" t="s">
        <v>351</v>
      </c>
      <c r="C27" s="475" t="s">
        <v>394</v>
      </c>
      <c r="D27" s="193" t="s">
        <v>5</v>
      </c>
      <c r="E27" s="194">
        <f t="shared" ref="E27:E62" si="198">H27+K27+N27+Q27+T27+W27+Z27+AC27+AF27+AI27+AL27+AO27</f>
        <v>28534</v>
      </c>
      <c r="F27" s="194">
        <f t="shared" ref="F27:F62" si="199">I27+L27+O27+R27+U27+X27+AA27+AD27+AG27+AJ27+AM27+AP27</f>
        <v>610</v>
      </c>
      <c r="G27" s="195">
        <f t="shared" ref="G27:G61" si="200">IF(F27,F27/E27*100,0)</f>
        <v>2.13780051867947</v>
      </c>
      <c r="H27" s="196">
        <f t="shared" ref="H27:I27" si="201">H30+H33+H36+H39+H42+H45+H48+H51+H54+H57+H60</f>
        <v>40</v>
      </c>
      <c r="I27" s="196">
        <f t="shared" si="201"/>
        <v>40</v>
      </c>
      <c r="J27" s="197">
        <f t="shared" ref="J27:J59" si="202">IF(I27,I27/H27*100,0)</f>
        <v>100</v>
      </c>
      <c r="K27" s="196">
        <f t="shared" ref="K27:AP28" si="203">K30+K33+K36+K39+K42+K45+K48+K51+K54+K57+K60</f>
        <v>570</v>
      </c>
      <c r="L27" s="196">
        <f t="shared" si="203"/>
        <v>570</v>
      </c>
      <c r="M27" s="197">
        <f t="shared" ref="M27:M29" si="204">IF(L27,L27/K27*100,0)</f>
        <v>100</v>
      </c>
      <c r="N27" s="196">
        <f t="shared" ref="N27:O27" si="205">N30+N33+N36+N39+N42+N45+N48+N51+N54+N57+N60</f>
        <v>5</v>
      </c>
      <c r="O27" s="196">
        <f t="shared" si="205"/>
        <v>0</v>
      </c>
      <c r="P27" s="197">
        <f t="shared" ref="P27:P29" si="206">IF(O27,O27/N27*100,0)</f>
        <v>0</v>
      </c>
      <c r="Q27" s="254">
        <f t="shared" ref="Q27:R27" si="207">Q30+Q33+Q36+Q39+Q42+Q45+Q48+Q51+Q54+Q57+Q60</f>
        <v>1051.5</v>
      </c>
      <c r="R27" s="254">
        <f t="shared" si="207"/>
        <v>0</v>
      </c>
      <c r="S27" s="255">
        <f t="shared" ref="S27:S29" si="208">IF(R27,R27/Q27*100,0)</f>
        <v>0</v>
      </c>
      <c r="T27" s="254">
        <f t="shared" ref="T27:U27" si="209">T30+T33+T36+T39+T42+T45+T48+T51+T54+T57+T60</f>
        <v>750</v>
      </c>
      <c r="U27" s="254">
        <f t="shared" si="209"/>
        <v>0</v>
      </c>
      <c r="V27" s="255">
        <f t="shared" ref="V27:V29" si="210">IF(U27,U27/T27*100,0)</f>
        <v>0</v>
      </c>
      <c r="W27" s="254">
        <f t="shared" ref="W27:X27" si="211">W30+W33+W36+W39+W42+W45+W48+W51+W54+W57+W60</f>
        <v>8861</v>
      </c>
      <c r="X27" s="254">
        <f t="shared" si="211"/>
        <v>0</v>
      </c>
      <c r="Y27" s="255">
        <f t="shared" ref="Y27:Y29" si="212">IF(X27,X27/W27*100,0)</f>
        <v>0</v>
      </c>
      <c r="Z27" s="281">
        <f t="shared" ref="Z27:AA27" si="213">Z30+Z33+Z36+Z39+Z42+Z45+Z48+Z51+Z54+Z57+Z60</f>
        <v>966</v>
      </c>
      <c r="AA27" s="281">
        <f t="shared" si="213"/>
        <v>0</v>
      </c>
      <c r="AB27" s="282">
        <f t="shared" ref="AB27:AB29" si="214">IF(AA27,AA27/Z27*100,0)</f>
        <v>0</v>
      </c>
      <c r="AC27" s="281">
        <f t="shared" ref="AC27:AD27" si="215">AC30+AC33+AC36+AC39+AC42+AC45+AC48+AC51+AC54+AC57+AC60</f>
        <v>0</v>
      </c>
      <c r="AD27" s="281">
        <f t="shared" si="215"/>
        <v>0</v>
      </c>
      <c r="AE27" s="282">
        <f t="shared" ref="AE27:AE29" si="216">IF(AD27,AD27/AC27*100,0)</f>
        <v>0</v>
      </c>
      <c r="AF27" s="281">
        <f t="shared" ref="AF27:AG27" si="217">AF30+AF33+AF36+AF39+AF42+AF45+AF48+AF51+AF54+AF57+AF60</f>
        <v>12676</v>
      </c>
      <c r="AG27" s="281">
        <f t="shared" si="217"/>
        <v>0</v>
      </c>
      <c r="AH27" s="282">
        <f t="shared" ref="AH27:AH29" si="218">IF(AG27,AG27/AF27*100,0)</f>
        <v>0</v>
      </c>
      <c r="AI27" s="308">
        <f t="shared" ref="AI27:AJ27" si="219">AI30+AI33+AI36+AI39+AI42+AI45+AI48+AI51+AI54+AI57+AI60</f>
        <v>966</v>
      </c>
      <c r="AJ27" s="308">
        <f t="shared" si="219"/>
        <v>0</v>
      </c>
      <c r="AK27" s="309">
        <f t="shared" ref="AK27:AK29" si="220">IF(AJ27,AJ27/AI27*100,0)</f>
        <v>0</v>
      </c>
      <c r="AL27" s="308">
        <f t="shared" ref="AL27:AM27" si="221">AL30+AL33+AL36+AL39+AL42+AL45+AL48+AL51+AL54+AL57+AL60</f>
        <v>525</v>
      </c>
      <c r="AM27" s="308">
        <f t="shared" si="221"/>
        <v>0</v>
      </c>
      <c r="AN27" s="309">
        <f t="shared" ref="AN27:AN29" si="222">IF(AM27,AM27/AL27*100,0)</f>
        <v>0</v>
      </c>
      <c r="AO27" s="308">
        <f t="shared" ref="AO27:AP27" si="223">AO30+AO33+AO36+AO39+AO42+AO45+AO48+AO51+AO54+AO57+AO60</f>
        <v>2123.5</v>
      </c>
      <c r="AP27" s="308">
        <f t="shared" si="223"/>
        <v>0</v>
      </c>
      <c r="AQ27" s="309">
        <f t="shared" ref="AQ27:AQ29" si="224">IF(AP27,AP27/AO27*100,0)</f>
        <v>0</v>
      </c>
      <c r="AR27" s="431"/>
    </row>
    <row r="28" spans="1:44" s="192" customFormat="1" ht="39.950000000000003" customHeight="1">
      <c r="A28" s="434"/>
      <c r="B28" s="474"/>
      <c r="C28" s="475"/>
      <c r="D28" s="198" t="s">
        <v>7</v>
      </c>
      <c r="E28" s="199">
        <f t="shared" si="198"/>
        <v>28534</v>
      </c>
      <c r="F28" s="199">
        <f t="shared" si="199"/>
        <v>610</v>
      </c>
      <c r="G28" s="200">
        <f t="shared" si="200"/>
        <v>2.13780051867947</v>
      </c>
      <c r="H28" s="235">
        <f t="shared" ref="H28" si="225">H31+H34+H37+H40+H43+H46+H49+H52+H55+H58+H61</f>
        <v>40</v>
      </c>
      <c r="I28" s="235">
        <f>I31+I34+I37+I40+I43+I46+I49+I52+I55+I58+I61</f>
        <v>40</v>
      </c>
      <c r="J28" s="236">
        <f t="shared" si="202"/>
        <v>100</v>
      </c>
      <c r="K28" s="235">
        <f t="shared" si="203"/>
        <v>570</v>
      </c>
      <c r="L28" s="235">
        <f t="shared" si="203"/>
        <v>570</v>
      </c>
      <c r="M28" s="236">
        <f t="shared" si="204"/>
        <v>100</v>
      </c>
      <c r="N28" s="235">
        <f t="shared" si="203"/>
        <v>5</v>
      </c>
      <c r="O28" s="235">
        <f t="shared" si="203"/>
        <v>0</v>
      </c>
      <c r="P28" s="236">
        <f t="shared" si="206"/>
        <v>0</v>
      </c>
      <c r="Q28" s="256">
        <f t="shared" si="203"/>
        <v>1051.5</v>
      </c>
      <c r="R28" s="256">
        <f t="shared" si="203"/>
        <v>0</v>
      </c>
      <c r="S28" s="257">
        <f t="shared" si="208"/>
        <v>0</v>
      </c>
      <c r="T28" s="256">
        <f t="shared" si="203"/>
        <v>750</v>
      </c>
      <c r="U28" s="256">
        <f t="shared" si="203"/>
        <v>0</v>
      </c>
      <c r="V28" s="257">
        <f t="shared" si="210"/>
        <v>0</v>
      </c>
      <c r="W28" s="256">
        <f t="shared" si="203"/>
        <v>8861</v>
      </c>
      <c r="X28" s="256">
        <f t="shared" si="203"/>
        <v>0</v>
      </c>
      <c r="Y28" s="257">
        <f t="shared" si="212"/>
        <v>0</v>
      </c>
      <c r="Z28" s="283">
        <f t="shared" si="203"/>
        <v>966</v>
      </c>
      <c r="AA28" s="283">
        <f t="shared" si="203"/>
        <v>0</v>
      </c>
      <c r="AB28" s="284">
        <f t="shared" si="214"/>
        <v>0</v>
      </c>
      <c r="AC28" s="283">
        <f t="shared" si="203"/>
        <v>0</v>
      </c>
      <c r="AD28" s="283">
        <f t="shared" si="203"/>
        <v>0</v>
      </c>
      <c r="AE28" s="284">
        <f t="shared" si="216"/>
        <v>0</v>
      </c>
      <c r="AF28" s="283">
        <f t="shared" si="203"/>
        <v>12676</v>
      </c>
      <c r="AG28" s="283">
        <f t="shared" si="203"/>
        <v>0</v>
      </c>
      <c r="AH28" s="284">
        <f t="shared" si="218"/>
        <v>0</v>
      </c>
      <c r="AI28" s="310">
        <f t="shared" si="203"/>
        <v>966</v>
      </c>
      <c r="AJ28" s="310">
        <f t="shared" si="203"/>
        <v>0</v>
      </c>
      <c r="AK28" s="311">
        <f t="shared" si="220"/>
        <v>0</v>
      </c>
      <c r="AL28" s="310">
        <f t="shared" si="203"/>
        <v>525</v>
      </c>
      <c r="AM28" s="310">
        <f t="shared" si="203"/>
        <v>0</v>
      </c>
      <c r="AN28" s="311">
        <f t="shared" si="222"/>
        <v>0</v>
      </c>
      <c r="AO28" s="310">
        <f t="shared" si="203"/>
        <v>2123.5</v>
      </c>
      <c r="AP28" s="310">
        <f t="shared" si="203"/>
        <v>0</v>
      </c>
      <c r="AQ28" s="311">
        <f t="shared" si="224"/>
        <v>0</v>
      </c>
      <c r="AR28" s="431"/>
    </row>
    <row r="29" spans="1:44" s="192" customFormat="1" ht="39.950000000000003" customHeight="1">
      <c r="A29" s="434"/>
      <c r="B29" s="474"/>
      <c r="C29" s="475"/>
      <c r="D29" s="198" t="s">
        <v>308</v>
      </c>
      <c r="E29" s="199">
        <f t="shared" si="198"/>
        <v>0</v>
      </c>
      <c r="F29" s="199">
        <f t="shared" si="199"/>
        <v>0</v>
      </c>
      <c r="G29" s="200">
        <f t="shared" si="200"/>
        <v>0</v>
      </c>
      <c r="H29" s="235">
        <f>H32+H35+H38+H41+H44+H47+H50+H53+H56+H59+H62</f>
        <v>0</v>
      </c>
      <c r="I29" s="235">
        <f>I32+I35+I38+I41+I44+I47+I50+I53+I56+I59+I62</f>
        <v>0</v>
      </c>
      <c r="J29" s="236">
        <f t="shared" si="202"/>
        <v>0</v>
      </c>
      <c r="K29" s="235">
        <f t="shared" ref="K29:L29" si="226">K32+K35+K38+K41+K44+K47+K50+K53+K56+K59+K62</f>
        <v>0</v>
      </c>
      <c r="L29" s="235">
        <f t="shared" si="226"/>
        <v>0</v>
      </c>
      <c r="M29" s="236">
        <f t="shared" si="204"/>
        <v>0</v>
      </c>
      <c r="N29" s="235">
        <f t="shared" ref="N29:O29" si="227">N32+N35+N38+N41+N44+N47+N50+N53+N56+N59+N62</f>
        <v>0</v>
      </c>
      <c r="O29" s="235">
        <f t="shared" si="227"/>
        <v>0</v>
      </c>
      <c r="P29" s="236">
        <f t="shared" si="206"/>
        <v>0</v>
      </c>
      <c r="Q29" s="256">
        <f t="shared" ref="Q29:R29" si="228">Q32+Q35+Q38+Q41+Q44+Q47+Q50+Q53+Q56+Q59+Q62</f>
        <v>0</v>
      </c>
      <c r="R29" s="256">
        <f t="shared" si="228"/>
        <v>0</v>
      </c>
      <c r="S29" s="257">
        <f t="shared" si="208"/>
        <v>0</v>
      </c>
      <c r="T29" s="256">
        <f t="shared" ref="T29:U29" si="229">T32+T35+T38+T41+T44+T47+T50+T53+T56+T59+T62</f>
        <v>0</v>
      </c>
      <c r="U29" s="256">
        <f t="shared" si="229"/>
        <v>0</v>
      </c>
      <c r="V29" s="257">
        <f t="shared" si="210"/>
        <v>0</v>
      </c>
      <c r="W29" s="256">
        <f t="shared" ref="W29:X29" si="230">W32+W35+W38+W41+W44+W47+W50+W53+W56+W59+W62</f>
        <v>0</v>
      </c>
      <c r="X29" s="256">
        <f t="shared" si="230"/>
        <v>0</v>
      </c>
      <c r="Y29" s="257">
        <f t="shared" si="212"/>
        <v>0</v>
      </c>
      <c r="Z29" s="283">
        <f t="shared" ref="Z29:AA29" si="231">Z32+Z35+Z38+Z41+Z44+Z47+Z50+Z53+Z56+Z59+Z62</f>
        <v>0</v>
      </c>
      <c r="AA29" s="283">
        <f t="shared" si="231"/>
        <v>0</v>
      </c>
      <c r="AB29" s="284">
        <f t="shared" si="214"/>
        <v>0</v>
      </c>
      <c r="AC29" s="283">
        <f t="shared" ref="AC29:AD29" si="232">AC32+AC35+AC38+AC41+AC44+AC47+AC50+AC53+AC56+AC59+AC62</f>
        <v>0</v>
      </c>
      <c r="AD29" s="283">
        <f t="shared" si="232"/>
        <v>0</v>
      </c>
      <c r="AE29" s="284">
        <f t="shared" si="216"/>
        <v>0</v>
      </c>
      <c r="AF29" s="283">
        <f t="shared" ref="AF29:AG29" si="233">AF32+AF35+AF38+AF41+AF44+AF47+AF50+AF53+AF56+AF59+AF62</f>
        <v>0</v>
      </c>
      <c r="AG29" s="283">
        <f t="shared" si="233"/>
        <v>0</v>
      </c>
      <c r="AH29" s="284">
        <f t="shared" si="218"/>
        <v>0</v>
      </c>
      <c r="AI29" s="310">
        <f t="shared" ref="AI29:AJ29" si="234">AI32+AI35+AI38+AI41+AI44+AI47+AI50+AI53+AI56+AI59+AI62</f>
        <v>0</v>
      </c>
      <c r="AJ29" s="310">
        <f t="shared" si="234"/>
        <v>0</v>
      </c>
      <c r="AK29" s="311">
        <f t="shared" si="220"/>
        <v>0</v>
      </c>
      <c r="AL29" s="310">
        <f t="shared" ref="AL29:AM29" si="235">AL32+AL35+AL38+AL41+AL44+AL47+AL50+AL53+AL56+AL59+AL62</f>
        <v>0</v>
      </c>
      <c r="AM29" s="310">
        <f t="shared" si="235"/>
        <v>0</v>
      </c>
      <c r="AN29" s="311">
        <f t="shared" si="222"/>
        <v>0</v>
      </c>
      <c r="AO29" s="310">
        <f t="shared" ref="AO29:AP29" si="236">AO32+AO35+AO38+AO41+AO44+AO47+AO50+AO53+AO56+AO59+AO62</f>
        <v>0</v>
      </c>
      <c r="AP29" s="310">
        <f t="shared" si="236"/>
        <v>0</v>
      </c>
      <c r="AQ29" s="311">
        <f t="shared" si="224"/>
        <v>0</v>
      </c>
      <c r="AR29" s="431"/>
    </row>
    <row r="30" spans="1:44" ht="39.950000000000003" customHeight="1">
      <c r="A30" s="435" t="s">
        <v>279</v>
      </c>
      <c r="B30" s="479" t="s">
        <v>352</v>
      </c>
      <c r="C30" s="416" t="s">
        <v>394</v>
      </c>
      <c r="D30" s="181" t="s">
        <v>5</v>
      </c>
      <c r="E30" s="175">
        <f t="shared" si="198"/>
        <v>40</v>
      </c>
      <c r="F30" s="175">
        <f t="shared" si="199"/>
        <v>40</v>
      </c>
      <c r="G30" s="176">
        <f t="shared" si="200"/>
        <v>100</v>
      </c>
      <c r="H30" s="194">
        <f t="shared" ref="H30:I30" si="237">SUM(H31:H32)</f>
        <v>40</v>
      </c>
      <c r="I30" s="194">
        <f t="shared" si="237"/>
        <v>40</v>
      </c>
      <c r="J30" s="197">
        <f t="shared" si="202"/>
        <v>100</v>
      </c>
      <c r="K30" s="204">
        <f t="shared" ref="K30" si="238">SUM(K31:K32)</f>
        <v>0</v>
      </c>
      <c r="L30" s="204">
        <f t="shared" ref="L30" si="239">SUM(L31:L32)</f>
        <v>0</v>
      </c>
      <c r="M30" s="197">
        <f t="shared" ref="M30:M59" si="240">IF(L30,L30/K30*100,0)</f>
        <v>0</v>
      </c>
      <c r="N30" s="204">
        <f t="shared" ref="N30" si="241">SUM(N31:N32)</f>
        <v>0</v>
      </c>
      <c r="O30" s="204">
        <f t="shared" ref="O30" si="242">SUM(O31:O32)</f>
        <v>0</v>
      </c>
      <c r="P30" s="197">
        <f t="shared" ref="P30:P59" si="243">IF(O30,O30/N30*100,0)</f>
        <v>0</v>
      </c>
      <c r="Q30" s="258">
        <f t="shared" ref="Q30" si="244">SUM(Q31:Q32)</f>
        <v>0</v>
      </c>
      <c r="R30" s="258">
        <f t="shared" ref="R30" si="245">SUM(R31:R32)</f>
        <v>0</v>
      </c>
      <c r="S30" s="255">
        <f t="shared" ref="S30:S59" si="246">IF(R30,R30/Q30*100,0)</f>
        <v>0</v>
      </c>
      <c r="T30" s="258">
        <f t="shared" ref="T30" si="247">SUM(T31:T32)</f>
        <v>0</v>
      </c>
      <c r="U30" s="258">
        <f t="shared" ref="U30" si="248">SUM(U31:U32)</f>
        <v>0</v>
      </c>
      <c r="V30" s="255">
        <f t="shared" ref="V30:V59" si="249">IF(U30,U30/T30*100,0)</f>
        <v>0</v>
      </c>
      <c r="W30" s="258">
        <f t="shared" ref="W30" si="250">SUM(W31:W32)</f>
        <v>0</v>
      </c>
      <c r="X30" s="258">
        <f t="shared" ref="X30" si="251">SUM(X31:X32)</f>
        <v>0</v>
      </c>
      <c r="Y30" s="255">
        <f t="shared" ref="Y30:Y59" si="252">IF(X30,X30/W30*100,0)</f>
        <v>0</v>
      </c>
      <c r="Z30" s="285">
        <f t="shared" ref="Z30" si="253">SUM(Z31:Z32)</f>
        <v>0</v>
      </c>
      <c r="AA30" s="285">
        <f t="shared" ref="AA30" si="254">SUM(AA31:AA32)</f>
        <v>0</v>
      </c>
      <c r="AB30" s="282">
        <f t="shared" ref="AB30:AB59" si="255">IF(AA30,AA30/Z30*100,0)</f>
        <v>0</v>
      </c>
      <c r="AC30" s="285">
        <f t="shared" ref="AC30" si="256">SUM(AC31:AC32)</f>
        <v>0</v>
      </c>
      <c r="AD30" s="285">
        <f t="shared" ref="AD30" si="257">SUM(AD31:AD32)</f>
        <v>0</v>
      </c>
      <c r="AE30" s="282">
        <f t="shared" ref="AE30:AE59" si="258">IF(AD30,AD30/AC30*100,0)</f>
        <v>0</v>
      </c>
      <c r="AF30" s="285">
        <f t="shared" ref="AF30" si="259">SUM(AF31:AF32)</f>
        <v>0</v>
      </c>
      <c r="AG30" s="285">
        <f t="shared" ref="AG30" si="260">SUM(AG31:AG32)</f>
        <v>0</v>
      </c>
      <c r="AH30" s="282">
        <f t="shared" ref="AH30:AH59" si="261">IF(AG30,AG30/AF30*100,0)</f>
        <v>0</v>
      </c>
      <c r="AI30" s="312">
        <f t="shared" ref="AI30" si="262">SUM(AI31:AI32)</f>
        <v>0</v>
      </c>
      <c r="AJ30" s="312">
        <f t="shared" ref="AJ30" si="263">SUM(AJ31:AJ32)</f>
        <v>0</v>
      </c>
      <c r="AK30" s="309">
        <f t="shared" ref="AK30:AK59" si="264">IF(AJ30,AJ30/AI30*100,0)</f>
        <v>0</v>
      </c>
      <c r="AL30" s="312">
        <f t="shared" ref="AL30" si="265">SUM(AL31:AL32)</f>
        <v>0</v>
      </c>
      <c r="AM30" s="312">
        <f t="shared" ref="AM30" si="266">SUM(AM31:AM32)</f>
        <v>0</v>
      </c>
      <c r="AN30" s="309">
        <f t="shared" ref="AN30:AN59" si="267">IF(AM30,AM30/AL30*100,0)</f>
        <v>0</v>
      </c>
      <c r="AO30" s="312">
        <f t="shared" ref="AO30" si="268">SUM(AO31:AO32)</f>
        <v>0</v>
      </c>
      <c r="AP30" s="312">
        <f t="shared" ref="AP30" si="269">SUM(AP31:AP32)</f>
        <v>0</v>
      </c>
      <c r="AQ30" s="309">
        <f t="shared" ref="AQ30:AQ59" si="270">IF(AP30,AP30/AO30*100,0)</f>
        <v>0</v>
      </c>
      <c r="AR30" s="432"/>
    </row>
    <row r="31" spans="1:44" ht="39.950000000000003" customHeight="1">
      <c r="A31" s="435"/>
      <c r="B31" s="479"/>
      <c r="C31" s="416"/>
      <c r="D31" s="173" t="s">
        <v>7</v>
      </c>
      <c r="E31" s="169">
        <f t="shared" si="198"/>
        <v>40</v>
      </c>
      <c r="F31" s="169">
        <f t="shared" si="199"/>
        <v>40</v>
      </c>
      <c r="G31" s="170">
        <f t="shared" si="200"/>
        <v>100</v>
      </c>
      <c r="H31" s="237">
        <v>40</v>
      </c>
      <c r="I31" s="237">
        <v>40</v>
      </c>
      <c r="J31" s="236">
        <f t="shared" si="202"/>
        <v>100</v>
      </c>
      <c r="K31" s="238"/>
      <c r="L31" s="238"/>
      <c r="M31" s="236">
        <f t="shared" si="240"/>
        <v>0</v>
      </c>
      <c r="N31" s="238"/>
      <c r="O31" s="238"/>
      <c r="P31" s="236">
        <f t="shared" si="243"/>
        <v>0</v>
      </c>
      <c r="Q31" s="259"/>
      <c r="R31" s="259"/>
      <c r="S31" s="257">
        <f t="shared" si="246"/>
        <v>0</v>
      </c>
      <c r="T31" s="259"/>
      <c r="U31" s="259"/>
      <c r="V31" s="257">
        <f t="shared" si="249"/>
        <v>0</v>
      </c>
      <c r="W31" s="259"/>
      <c r="X31" s="259"/>
      <c r="Y31" s="257">
        <f t="shared" si="252"/>
        <v>0</v>
      </c>
      <c r="Z31" s="286"/>
      <c r="AA31" s="286"/>
      <c r="AB31" s="284">
        <f t="shared" si="255"/>
        <v>0</v>
      </c>
      <c r="AC31" s="286"/>
      <c r="AD31" s="286"/>
      <c r="AE31" s="284">
        <f t="shared" si="258"/>
        <v>0</v>
      </c>
      <c r="AF31" s="286"/>
      <c r="AG31" s="286"/>
      <c r="AH31" s="284">
        <f t="shared" si="261"/>
        <v>0</v>
      </c>
      <c r="AI31" s="313"/>
      <c r="AJ31" s="313"/>
      <c r="AK31" s="311">
        <f t="shared" si="264"/>
        <v>0</v>
      </c>
      <c r="AL31" s="313"/>
      <c r="AM31" s="313"/>
      <c r="AN31" s="311">
        <f t="shared" si="267"/>
        <v>0</v>
      </c>
      <c r="AO31" s="313"/>
      <c r="AP31" s="313"/>
      <c r="AQ31" s="311">
        <f t="shared" si="270"/>
        <v>0</v>
      </c>
      <c r="AR31" s="432"/>
    </row>
    <row r="32" spans="1:44" ht="39.950000000000003" customHeight="1">
      <c r="A32" s="435"/>
      <c r="B32" s="479"/>
      <c r="C32" s="416"/>
      <c r="D32" s="173" t="s">
        <v>308</v>
      </c>
      <c r="E32" s="169">
        <f t="shared" si="198"/>
        <v>0</v>
      </c>
      <c r="F32" s="169">
        <f t="shared" si="199"/>
        <v>0</v>
      </c>
      <c r="G32" s="170">
        <f t="shared" si="200"/>
        <v>0</v>
      </c>
      <c r="H32" s="237"/>
      <c r="I32" s="237"/>
      <c r="J32" s="236">
        <f t="shared" si="202"/>
        <v>0</v>
      </c>
      <c r="K32" s="238"/>
      <c r="L32" s="238"/>
      <c r="M32" s="236">
        <f t="shared" si="240"/>
        <v>0</v>
      </c>
      <c r="N32" s="238"/>
      <c r="O32" s="238"/>
      <c r="P32" s="236">
        <f t="shared" si="243"/>
        <v>0</v>
      </c>
      <c r="Q32" s="259"/>
      <c r="R32" s="259"/>
      <c r="S32" s="257">
        <f t="shared" si="246"/>
        <v>0</v>
      </c>
      <c r="T32" s="259"/>
      <c r="U32" s="259"/>
      <c r="V32" s="257">
        <f t="shared" si="249"/>
        <v>0</v>
      </c>
      <c r="W32" s="259"/>
      <c r="X32" s="259"/>
      <c r="Y32" s="257">
        <f t="shared" si="252"/>
        <v>0</v>
      </c>
      <c r="Z32" s="286"/>
      <c r="AA32" s="286"/>
      <c r="AB32" s="284">
        <f t="shared" si="255"/>
        <v>0</v>
      </c>
      <c r="AC32" s="286"/>
      <c r="AD32" s="286"/>
      <c r="AE32" s="284">
        <f t="shared" si="258"/>
        <v>0</v>
      </c>
      <c r="AF32" s="286"/>
      <c r="AG32" s="286"/>
      <c r="AH32" s="284">
        <f t="shared" si="261"/>
        <v>0</v>
      </c>
      <c r="AI32" s="313"/>
      <c r="AJ32" s="313"/>
      <c r="AK32" s="311">
        <f t="shared" si="264"/>
        <v>0</v>
      </c>
      <c r="AL32" s="313"/>
      <c r="AM32" s="313"/>
      <c r="AN32" s="311">
        <f t="shared" si="267"/>
        <v>0</v>
      </c>
      <c r="AO32" s="313"/>
      <c r="AP32" s="313"/>
      <c r="AQ32" s="311">
        <f t="shared" si="270"/>
        <v>0</v>
      </c>
      <c r="AR32" s="432"/>
    </row>
    <row r="33" spans="1:44" ht="39.950000000000003" customHeight="1">
      <c r="A33" s="435" t="s">
        <v>280</v>
      </c>
      <c r="B33" s="479" t="s">
        <v>353</v>
      </c>
      <c r="C33" s="416" t="s">
        <v>394</v>
      </c>
      <c r="D33" s="181" t="s">
        <v>5</v>
      </c>
      <c r="E33" s="175">
        <f t="shared" si="198"/>
        <v>645</v>
      </c>
      <c r="F33" s="175">
        <f t="shared" si="199"/>
        <v>570</v>
      </c>
      <c r="G33" s="176">
        <f t="shared" si="200"/>
        <v>88.372093023255815</v>
      </c>
      <c r="H33" s="204">
        <f t="shared" ref="H33:I33" si="271">SUM(H34:H35)</f>
        <v>0</v>
      </c>
      <c r="I33" s="204">
        <f t="shared" si="271"/>
        <v>0</v>
      </c>
      <c r="J33" s="197">
        <f t="shared" si="202"/>
        <v>0</v>
      </c>
      <c r="K33" s="194">
        <f t="shared" ref="K33" si="272">SUM(K34:K35)</f>
        <v>570</v>
      </c>
      <c r="L33" s="194">
        <f t="shared" ref="L33" si="273">SUM(L34:L35)</f>
        <v>570</v>
      </c>
      <c r="M33" s="351">
        <f t="shared" si="240"/>
        <v>100</v>
      </c>
      <c r="N33" s="194">
        <f t="shared" ref="N33" si="274">SUM(N34:N35)</f>
        <v>5</v>
      </c>
      <c r="O33" s="194">
        <f t="shared" ref="O33" si="275">SUM(O34:O35)</f>
        <v>0</v>
      </c>
      <c r="P33" s="197">
        <f t="shared" si="243"/>
        <v>0</v>
      </c>
      <c r="Q33" s="253">
        <f t="shared" ref="Q33" si="276">SUM(Q34:Q35)</f>
        <v>70</v>
      </c>
      <c r="R33" s="258">
        <f t="shared" ref="R33" si="277">SUM(R34:R35)</f>
        <v>0</v>
      </c>
      <c r="S33" s="255">
        <f t="shared" si="246"/>
        <v>0</v>
      </c>
      <c r="T33" s="258">
        <f t="shared" ref="T33" si="278">SUM(T34:T35)</f>
        <v>0</v>
      </c>
      <c r="U33" s="258">
        <f t="shared" ref="U33" si="279">SUM(U34:U35)</f>
        <v>0</v>
      </c>
      <c r="V33" s="255">
        <f t="shared" si="249"/>
        <v>0</v>
      </c>
      <c r="W33" s="260"/>
      <c r="X33" s="260">
        <f t="shared" ref="X33" si="280">SUM(X34:X35)</f>
        <v>0</v>
      </c>
      <c r="Y33" s="255">
        <f t="shared" si="252"/>
        <v>0</v>
      </c>
      <c r="Z33" s="285">
        <f t="shared" ref="Z33" si="281">SUM(Z34:Z35)</f>
        <v>0</v>
      </c>
      <c r="AA33" s="285">
        <f t="shared" ref="AA33" si="282">SUM(AA34:AA35)</f>
        <v>0</v>
      </c>
      <c r="AB33" s="282">
        <f t="shared" si="255"/>
        <v>0</v>
      </c>
      <c r="AC33" s="285">
        <f t="shared" ref="AC33" si="283">SUM(AC34:AC35)</f>
        <v>0</v>
      </c>
      <c r="AD33" s="285">
        <f t="shared" ref="AD33" si="284">SUM(AD34:AD35)</f>
        <v>0</v>
      </c>
      <c r="AE33" s="282">
        <f t="shared" si="258"/>
        <v>0</v>
      </c>
      <c r="AF33" s="285">
        <f t="shared" ref="AF33" si="285">SUM(AF34:AF35)</f>
        <v>0</v>
      </c>
      <c r="AG33" s="285">
        <f t="shared" ref="AG33" si="286">SUM(AG34:AG35)</f>
        <v>0</v>
      </c>
      <c r="AH33" s="282">
        <f t="shared" si="261"/>
        <v>0</v>
      </c>
      <c r="AI33" s="312">
        <f t="shared" ref="AI33" si="287">SUM(AI34:AI35)</f>
        <v>0</v>
      </c>
      <c r="AJ33" s="312">
        <f t="shared" ref="AJ33" si="288">SUM(AJ34:AJ35)</f>
        <v>0</v>
      </c>
      <c r="AK33" s="309">
        <f t="shared" si="264"/>
        <v>0</v>
      </c>
      <c r="AL33" s="312">
        <f t="shared" ref="AL33" si="289">SUM(AL34:AL35)</f>
        <v>0</v>
      </c>
      <c r="AM33" s="312">
        <f t="shared" ref="AM33" si="290">SUM(AM34:AM35)</f>
        <v>0</v>
      </c>
      <c r="AN33" s="309">
        <f t="shared" si="267"/>
        <v>0</v>
      </c>
      <c r="AO33" s="312">
        <f t="shared" ref="AO33" si="291">SUM(AO34:AO35)</f>
        <v>0</v>
      </c>
      <c r="AP33" s="312">
        <f t="shared" ref="AP33" si="292">SUM(AP34:AP35)</f>
        <v>0</v>
      </c>
      <c r="AQ33" s="309">
        <f t="shared" si="270"/>
        <v>0</v>
      </c>
      <c r="AR33" s="432"/>
    </row>
    <row r="34" spans="1:44" ht="39.950000000000003" customHeight="1">
      <c r="A34" s="435"/>
      <c r="B34" s="479"/>
      <c r="C34" s="416"/>
      <c r="D34" s="173" t="s">
        <v>7</v>
      </c>
      <c r="E34" s="169">
        <f t="shared" si="198"/>
        <v>645</v>
      </c>
      <c r="F34" s="169">
        <f t="shared" si="199"/>
        <v>570</v>
      </c>
      <c r="G34" s="170">
        <f t="shared" si="200"/>
        <v>88.372093023255815</v>
      </c>
      <c r="H34" s="238"/>
      <c r="I34" s="238"/>
      <c r="J34" s="236">
        <f t="shared" si="202"/>
        <v>0</v>
      </c>
      <c r="K34" s="237">
        <v>570</v>
      </c>
      <c r="L34" s="237">
        <v>570</v>
      </c>
      <c r="M34" s="352">
        <f t="shared" si="240"/>
        <v>100</v>
      </c>
      <c r="N34" s="237">
        <v>5</v>
      </c>
      <c r="O34" s="237"/>
      <c r="P34" s="236">
        <f t="shared" si="243"/>
        <v>0</v>
      </c>
      <c r="Q34" s="251">
        <v>70</v>
      </c>
      <c r="R34" s="259"/>
      <c r="S34" s="257">
        <f t="shared" si="246"/>
        <v>0</v>
      </c>
      <c r="T34" s="259"/>
      <c r="U34" s="259"/>
      <c r="V34" s="257">
        <f t="shared" si="249"/>
        <v>0</v>
      </c>
      <c r="W34" s="261"/>
      <c r="X34" s="261">
        <v>0</v>
      </c>
      <c r="Y34" s="257">
        <f t="shared" si="252"/>
        <v>0</v>
      </c>
      <c r="Z34" s="286"/>
      <c r="AA34" s="286"/>
      <c r="AB34" s="284">
        <f t="shared" si="255"/>
        <v>0</v>
      </c>
      <c r="AC34" s="286"/>
      <c r="AD34" s="286"/>
      <c r="AE34" s="284">
        <f t="shared" si="258"/>
        <v>0</v>
      </c>
      <c r="AF34" s="286"/>
      <c r="AG34" s="286"/>
      <c r="AH34" s="284">
        <f t="shared" si="261"/>
        <v>0</v>
      </c>
      <c r="AI34" s="313"/>
      <c r="AJ34" s="313"/>
      <c r="AK34" s="311">
        <f t="shared" si="264"/>
        <v>0</v>
      </c>
      <c r="AL34" s="313"/>
      <c r="AM34" s="313"/>
      <c r="AN34" s="311">
        <f t="shared" si="267"/>
        <v>0</v>
      </c>
      <c r="AO34" s="313"/>
      <c r="AP34" s="313"/>
      <c r="AQ34" s="311">
        <f t="shared" si="270"/>
        <v>0</v>
      </c>
      <c r="AR34" s="432"/>
    </row>
    <row r="35" spans="1:44" ht="39.950000000000003" customHeight="1">
      <c r="A35" s="435"/>
      <c r="B35" s="479"/>
      <c r="C35" s="416"/>
      <c r="D35" s="173" t="s">
        <v>308</v>
      </c>
      <c r="E35" s="169">
        <f t="shared" si="198"/>
        <v>0</v>
      </c>
      <c r="F35" s="169">
        <f t="shared" si="199"/>
        <v>0</v>
      </c>
      <c r="G35" s="170">
        <f t="shared" si="200"/>
        <v>0</v>
      </c>
      <c r="H35" s="238"/>
      <c r="I35" s="238"/>
      <c r="J35" s="236">
        <f t="shared" si="202"/>
        <v>0</v>
      </c>
      <c r="K35" s="237"/>
      <c r="L35" s="237"/>
      <c r="M35" s="236">
        <f t="shared" si="240"/>
        <v>0</v>
      </c>
      <c r="N35" s="237"/>
      <c r="O35" s="237"/>
      <c r="P35" s="236">
        <f t="shared" si="243"/>
        <v>0</v>
      </c>
      <c r="Q35" s="259"/>
      <c r="R35" s="259"/>
      <c r="S35" s="257">
        <f t="shared" si="246"/>
        <v>0</v>
      </c>
      <c r="T35" s="259"/>
      <c r="U35" s="259"/>
      <c r="V35" s="257">
        <f t="shared" si="249"/>
        <v>0</v>
      </c>
      <c r="W35" s="261"/>
      <c r="X35" s="261"/>
      <c r="Y35" s="257">
        <f t="shared" si="252"/>
        <v>0</v>
      </c>
      <c r="Z35" s="286"/>
      <c r="AA35" s="286"/>
      <c r="AB35" s="284">
        <f t="shared" si="255"/>
        <v>0</v>
      </c>
      <c r="AC35" s="286"/>
      <c r="AD35" s="286"/>
      <c r="AE35" s="284">
        <f t="shared" si="258"/>
        <v>0</v>
      </c>
      <c r="AF35" s="286"/>
      <c r="AG35" s="286"/>
      <c r="AH35" s="284">
        <f t="shared" si="261"/>
        <v>0</v>
      </c>
      <c r="AI35" s="313"/>
      <c r="AJ35" s="313"/>
      <c r="AK35" s="311">
        <f t="shared" si="264"/>
        <v>0</v>
      </c>
      <c r="AL35" s="313"/>
      <c r="AM35" s="313"/>
      <c r="AN35" s="311">
        <f t="shared" si="267"/>
        <v>0</v>
      </c>
      <c r="AO35" s="313"/>
      <c r="AP35" s="313"/>
      <c r="AQ35" s="311">
        <f t="shared" si="270"/>
        <v>0</v>
      </c>
      <c r="AR35" s="432"/>
    </row>
    <row r="36" spans="1:44" ht="39.950000000000003" customHeight="1">
      <c r="A36" s="435" t="s">
        <v>281</v>
      </c>
      <c r="B36" s="479" t="s">
        <v>354</v>
      </c>
      <c r="C36" s="416" t="s">
        <v>394</v>
      </c>
      <c r="D36" s="181" t="s">
        <v>5</v>
      </c>
      <c r="E36" s="175">
        <f t="shared" si="198"/>
        <v>20</v>
      </c>
      <c r="F36" s="175">
        <f t="shared" si="199"/>
        <v>0</v>
      </c>
      <c r="G36" s="176">
        <f t="shared" si="200"/>
        <v>0</v>
      </c>
      <c r="H36" s="204">
        <f t="shared" ref="H36:I36" si="293">SUM(H37:H38)</f>
        <v>0</v>
      </c>
      <c r="I36" s="204">
        <f t="shared" si="293"/>
        <v>0</v>
      </c>
      <c r="J36" s="197">
        <f t="shared" si="202"/>
        <v>0</v>
      </c>
      <c r="K36" s="204">
        <f t="shared" ref="K36" si="294">SUM(K37:K38)</f>
        <v>0</v>
      </c>
      <c r="L36" s="204">
        <f t="shared" ref="L36" si="295">SUM(L37:L38)</f>
        <v>0</v>
      </c>
      <c r="M36" s="197">
        <f t="shared" si="240"/>
        <v>0</v>
      </c>
      <c r="N36" s="204">
        <f t="shared" ref="N36" si="296">SUM(N37:N38)</f>
        <v>0</v>
      </c>
      <c r="O36" s="204">
        <f t="shared" ref="O36" si="297">SUM(O37:O38)</f>
        <v>0</v>
      </c>
      <c r="P36" s="197">
        <f t="shared" si="243"/>
        <v>0</v>
      </c>
      <c r="Q36" s="260">
        <f t="shared" ref="Q36:R36" si="298">SUM(Q37:Q38)</f>
        <v>20</v>
      </c>
      <c r="R36" s="260">
        <f t="shared" si="298"/>
        <v>0</v>
      </c>
      <c r="S36" s="255">
        <f t="shared" si="246"/>
        <v>0</v>
      </c>
      <c r="T36" s="258">
        <f t="shared" ref="T36" si="299">SUM(T37:T38)</f>
        <v>0</v>
      </c>
      <c r="U36" s="258">
        <f t="shared" ref="U36" si="300">SUM(U37:U38)</f>
        <v>0</v>
      </c>
      <c r="V36" s="255">
        <f t="shared" si="249"/>
        <v>0</v>
      </c>
      <c r="W36" s="258">
        <f t="shared" ref="W36" si="301">SUM(W37:W38)</f>
        <v>0</v>
      </c>
      <c r="X36" s="258">
        <f t="shared" ref="X36" si="302">SUM(X37:X38)</f>
        <v>0</v>
      </c>
      <c r="Y36" s="255">
        <f t="shared" si="252"/>
        <v>0</v>
      </c>
      <c r="Z36" s="285">
        <f t="shared" ref="Z36" si="303">SUM(Z37:Z38)</f>
        <v>0</v>
      </c>
      <c r="AA36" s="285">
        <f t="shared" ref="AA36" si="304">SUM(AA37:AA38)</f>
        <v>0</v>
      </c>
      <c r="AB36" s="282">
        <f t="shared" si="255"/>
        <v>0</v>
      </c>
      <c r="AC36" s="285">
        <f t="shared" ref="AC36" si="305">SUM(AC37:AC38)</f>
        <v>0</v>
      </c>
      <c r="AD36" s="285">
        <f t="shared" ref="AD36" si="306">SUM(AD37:AD38)</f>
        <v>0</v>
      </c>
      <c r="AE36" s="282">
        <f t="shared" si="258"/>
        <v>0</v>
      </c>
      <c r="AF36" s="285">
        <f t="shared" ref="AF36" si="307">SUM(AF37:AF38)</f>
        <v>0</v>
      </c>
      <c r="AG36" s="285">
        <f t="shared" ref="AG36" si="308">SUM(AG37:AG38)</f>
        <v>0</v>
      </c>
      <c r="AH36" s="282">
        <f t="shared" si="261"/>
        <v>0</v>
      </c>
      <c r="AI36" s="312">
        <f t="shared" ref="AI36" si="309">SUM(AI37:AI38)</f>
        <v>0</v>
      </c>
      <c r="AJ36" s="312">
        <f t="shared" ref="AJ36" si="310">SUM(AJ37:AJ38)</f>
        <v>0</v>
      </c>
      <c r="AK36" s="309">
        <f t="shared" si="264"/>
        <v>0</v>
      </c>
      <c r="AL36" s="312">
        <f t="shared" ref="AL36" si="311">SUM(AL37:AL38)</f>
        <v>0</v>
      </c>
      <c r="AM36" s="312">
        <f t="shared" ref="AM36" si="312">SUM(AM37:AM38)</f>
        <v>0</v>
      </c>
      <c r="AN36" s="309">
        <f t="shared" si="267"/>
        <v>0</v>
      </c>
      <c r="AO36" s="312">
        <f t="shared" ref="AO36" si="313">SUM(AO37:AO38)</f>
        <v>0</v>
      </c>
      <c r="AP36" s="312">
        <f t="shared" ref="AP36" si="314">SUM(AP37:AP38)</f>
        <v>0</v>
      </c>
      <c r="AQ36" s="309">
        <f t="shared" si="270"/>
        <v>0</v>
      </c>
      <c r="AR36" s="432"/>
    </row>
    <row r="37" spans="1:44" ht="39.950000000000003" customHeight="1">
      <c r="A37" s="435"/>
      <c r="B37" s="479"/>
      <c r="C37" s="416"/>
      <c r="D37" s="173" t="s">
        <v>7</v>
      </c>
      <c r="E37" s="169">
        <f t="shared" si="198"/>
        <v>20</v>
      </c>
      <c r="F37" s="169">
        <f t="shared" si="199"/>
        <v>0</v>
      </c>
      <c r="G37" s="170">
        <f t="shared" si="200"/>
        <v>0</v>
      </c>
      <c r="H37" s="238"/>
      <c r="I37" s="238"/>
      <c r="J37" s="236">
        <f t="shared" si="202"/>
        <v>0</v>
      </c>
      <c r="K37" s="238"/>
      <c r="L37" s="238"/>
      <c r="M37" s="236">
        <f t="shared" si="240"/>
        <v>0</v>
      </c>
      <c r="N37" s="238"/>
      <c r="O37" s="238"/>
      <c r="P37" s="236">
        <f t="shared" si="243"/>
        <v>0</v>
      </c>
      <c r="Q37" s="261">
        <v>20</v>
      </c>
      <c r="R37" s="261"/>
      <c r="S37" s="257">
        <f t="shared" si="246"/>
        <v>0</v>
      </c>
      <c r="T37" s="259"/>
      <c r="U37" s="259"/>
      <c r="V37" s="257">
        <f t="shared" si="249"/>
        <v>0</v>
      </c>
      <c r="W37" s="259"/>
      <c r="X37" s="259"/>
      <c r="Y37" s="257">
        <f t="shared" si="252"/>
        <v>0</v>
      </c>
      <c r="Z37" s="286"/>
      <c r="AA37" s="286"/>
      <c r="AB37" s="284">
        <f t="shared" si="255"/>
        <v>0</v>
      </c>
      <c r="AC37" s="286"/>
      <c r="AD37" s="286"/>
      <c r="AE37" s="284">
        <f t="shared" si="258"/>
        <v>0</v>
      </c>
      <c r="AF37" s="286"/>
      <c r="AG37" s="286"/>
      <c r="AH37" s="284">
        <f t="shared" si="261"/>
        <v>0</v>
      </c>
      <c r="AI37" s="313"/>
      <c r="AJ37" s="313"/>
      <c r="AK37" s="311">
        <f t="shared" si="264"/>
        <v>0</v>
      </c>
      <c r="AL37" s="313"/>
      <c r="AM37" s="313"/>
      <c r="AN37" s="311">
        <f t="shared" si="267"/>
        <v>0</v>
      </c>
      <c r="AO37" s="313"/>
      <c r="AP37" s="313"/>
      <c r="AQ37" s="311">
        <f t="shared" si="270"/>
        <v>0</v>
      </c>
      <c r="AR37" s="432"/>
    </row>
    <row r="38" spans="1:44" ht="39.950000000000003" customHeight="1">
      <c r="A38" s="435"/>
      <c r="B38" s="479"/>
      <c r="C38" s="416"/>
      <c r="D38" s="173" t="s">
        <v>308</v>
      </c>
      <c r="E38" s="169">
        <f t="shared" si="198"/>
        <v>0</v>
      </c>
      <c r="F38" s="169">
        <f t="shared" si="199"/>
        <v>0</v>
      </c>
      <c r="G38" s="170">
        <f t="shared" si="200"/>
        <v>0</v>
      </c>
      <c r="H38" s="238"/>
      <c r="I38" s="238"/>
      <c r="J38" s="236">
        <f t="shared" si="202"/>
        <v>0</v>
      </c>
      <c r="K38" s="238"/>
      <c r="L38" s="238"/>
      <c r="M38" s="236">
        <f t="shared" si="240"/>
        <v>0</v>
      </c>
      <c r="N38" s="238"/>
      <c r="O38" s="238"/>
      <c r="P38" s="236">
        <f t="shared" si="243"/>
        <v>0</v>
      </c>
      <c r="Q38" s="261"/>
      <c r="R38" s="261"/>
      <c r="S38" s="257">
        <f t="shared" si="246"/>
        <v>0</v>
      </c>
      <c r="T38" s="259"/>
      <c r="U38" s="259"/>
      <c r="V38" s="257">
        <f t="shared" si="249"/>
        <v>0</v>
      </c>
      <c r="W38" s="259"/>
      <c r="X38" s="259"/>
      <c r="Y38" s="257">
        <f t="shared" si="252"/>
        <v>0</v>
      </c>
      <c r="Z38" s="286"/>
      <c r="AA38" s="286"/>
      <c r="AB38" s="284">
        <f t="shared" si="255"/>
        <v>0</v>
      </c>
      <c r="AC38" s="286"/>
      <c r="AD38" s="286"/>
      <c r="AE38" s="284">
        <f t="shared" si="258"/>
        <v>0</v>
      </c>
      <c r="AF38" s="286"/>
      <c r="AG38" s="286"/>
      <c r="AH38" s="284">
        <f t="shared" si="261"/>
        <v>0</v>
      </c>
      <c r="AI38" s="313"/>
      <c r="AJ38" s="313"/>
      <c r="AK38" s="311">
        <f t="shared" si="264"/>
        <v>0</v>
      </c>
      <c r="AL38" s="313"/>
      <c r="AM38" s="313"/>
      <c r="AN38" s="311">
        <f t="shared" si="267"/>
        <v>0</v>
      </c>
      <c r="AO38" s="313"/>
      <c r="AP38" s="313"/>
      <c r="AQ38" s="311">
        <f t="shared" si="270"/>
        <v>0</v>
      </c>
      <c r="AR38" s="432"/>
    </row>
    <row r="39" spans="1:44" ht="39.950000000000003" customHeight="1">
      <c r="A39" s="435" t="s">
        <v>282</v>
      </c>
      <c r="B39" s="479" t="s">
        <v>355</v>
      </c>
      <c r="C39" s="416" t="s">
        <v>394</v>
      </c>
      <c r="D39" s="181" t="s">
        <v>5</v>
      </c>
      <c r="E39" s="175">
        <f t="shared" si="198"/>
        <v>30</v>
      </c>
      <c r="F39" s="175">
        <f t="shared" si="199"/>
        <v>0</v>
      </c>
      <c r="G39" s="176">
        <f t="shared" si="200"/>
        <v>0</v>
      </c>
      <c r="H39" s="204">
        <f t="shared" ref="H39:I39" si="315">SUM(H40:H41)</f>
        <v>0</v>
      </c>
      <c r="I39" s="204">
        <f t="shared" si="315"/>
        <v>0</v>
      </c>
      <c r="J39" s="197">
        <f t="shared" si="202"/>
        <v>0</v>
      </c>
      <c r="K39" s="204">
        <f t="shared" ref="K39" si="316">SUM(K40:K41)</f>
        <v>0</v>
      </c>
      <c r="L39" s="204">
        <f t="shared" ref="L39" si="317">SUM(L40:L41)</f>
        <v>0</v>
      </c>
      <c r="M39" s="197">
        <f t="shared" si="240"/>
        <v>0</v>
      </c>
      <c r="N39" s="204">
        <f t="shared" ref="N39" si="318">SUM(N40:N41)</f>
        <v>0</v>
      </c>
      <c r="O39" s="204">
        <f t="shared" ref="O39" si="319">SUM(O40:O41)</f>
        <v>0</v>
      </c>
      <c r="P39" s="197">
        <f t="shared" si="243"/>
        <v>0</v>
      </c>
      <c r="Q39" s="260">
        <f t="shared" ref="Q39:R39" si="320">SUM(Q40:Q41)</f>
        <v>30</v>
      </c>
      <c r="R39" s="260">
        <f t="shared" si="320"/>
        <v>0</v>
      </c>
      <c r="S39" s="254">
        <f t="shared" si="246"/>
        <v>0</v>
      </c>
      <c r="T39" s="258">
        <f t="shared" ref="T39" si="321">SUM(T40:T41)</f>
        <v>0</v>
      </c>
      <c r="U39" s="258">
        <f t="shared" ref="U39" si="322">SUM(U40:U41)</f>
        <v>0</v>
      </c>
      <c r="V39" s="255">
        <f t="shared" si="249"/>
        <v>0</v>
      </c>
      <c r="W39" s="258">
        <f t="shared" ref="W39" si="323">SUM(W40:W41)</f>
        <v>0</v>
      </c>
      <c r="X39" s="258">
        <f t="shared" ref="X39" si="324">SUM(X40:X41)</f>
        <v>0</v>
      </c>
      <c r="Y39" s="255">
        <f t="shared" si="252"/>
        <v>0</v>
      </c>
      <c r="Z39" s="285">
        <f t="shared" ref="Z39" si="325">SUM(Z40:Z41)</f>
        <v>0</v>
      </c>
      <c r="AA39" s="285">
        <f t="shared" ref="AA39" si="326">SUM(AA40:AA41)</f>
        <v>0</v>
      </c>
      <c r="AB39" s="282">
        <f t="shared" si="255"/>
        <v>0</v>
      </c>
      <c r="AC39" s="285">
        <f t="shared" ref="AC39" si="327">SUM(AC40:AC41)</f>
        <v>0</v>
      </c>
      <c r="AD39" s="285">
        <f t="shared" ref="AD39" si="328">SUM(AD40:AD41)</f>
        <v>0</v>
      </c>
      <c r="AE39" s="282">
        <f t="shared" si="258"/>
        <v>0</v>
      </c>
      <c r="AF39" s="285">
        <f t="shared" ref="AF39" si="329">SUM(AF40:AF41)</f>
        <v>0</v>
      </c>
      <c r="AG39" s="285">
        <f t="shared" ref="AG39" si="330">SUM(AG40:AG41)</f>
        <v>0</v>
      </c>
      <c r="AH39" s="282">
        <f t="shared" si="261"/>
        <v>0</v>
      </c>
      <c r="AI39" s="312">
        <f t="shared" ref="AI39" si="331">SUM(AI40:AI41)</f>
        <v>0</v>
      </c>
      <c r="AJ39" s="312">
        <f t="shared" ref="AJ39" si="332">SUM(AJ40:AJ41)</f>
        <v>0</v>
      </c>
      <c r="AK39" s="309">
        <f t="shared" si="264"/>
        <v>0</v>
      </c>
      <c r="AL39" s="312">
        <f t="shared" ref="AL39" si="333">SUM(AL40:AL41)</f>
        <v>0</v>
      </c>
      <c r="AM39" s="312">
        <f t="shared" ref="AM39" si="334">SUM(AM40:AM41)</f>
        <v>0</v>
      </c>
      <c r="AN39" s="309">
        <f t="shared" si="267"/>
        <v>0</v>
      </c>
      <c r="AO39" s="312">
        <f t="shared" ref="AO39" si="335">SUM(AO40:AO41)</f>
        <v>0</v>
      </c>
      <c r="AP39" s="312">
        <f t="shared" ref="AP39" si="336">SUM(AP40:AP41)</f>
        <v>0</v>
      </c>
      <c r="AQ39" s="309">
        <f t="shared" si="270"/>
        <v>0</v>
      </c>
      <c r="AR39" s="432"/>
    </row>
    <row r="40" spans="1:44" ht="39.950000000000003" customHeight="1">
      <c r="A40" s="435"/>
      <c r="B40" s="479"/>
      <c r="C40" s="416"/>
      <c r="D40" s="173" t="s">
        <v>7</v>
      </c>
      <c r="E40" s="169">
        <f t="shared" si="198"/>
        <v>30</v>
      </c>
      <c r="F40" s="169">
        <f t="shared" si="199"/>
        <v>0</v>
      </c>
      <c r="G40" s="170">
        <f t="shared" si="200"/>
        <v>0</v>
      </c>
      <c r="H40" s="238"/>
      <c r="I40" s="238"/>
      <c r="J40" s="236">
        <f t="shared" si="202"/>
        <v>0</v>
      </c>
      <c r="K40" s="238"/>
      <c r="L40" s="238"/>
      <c r="M40" s="236">
        <f t="shared" si="240"/>
        <v>0</v>
      </c>
      <c r="N40" s="238"/>
      <c r="O40" s="238"/>
      <c r="P40" s="236">
        <f t="shared" si="243"/>
        <v>0</v>
      </c>
      <c r="Q40" s="261">
        <v>30</v>
      </c>
      <c r="R40" s="261"/>
      <c r="S40" s="256">
        <f t="shared" si="246"/>
        <v>0</v>
      </c>
      <c r="T40" s="259"/>
      <c r="U40" s="259"/>
      <c r="V40" s="257">
        <f t="shared" si="249"/>
        <v>0</v>
      </c>
      <c r="W40" s="259"/>
      <c r="X40" s="259"/>
      <c r="Y40" s="257">
        <f t="shared" si="252"/>
        <v>0</v>
      </c>
      <c r="Z40" s="286"/>
      <c r="AA40" s="286"/>
      <c r="AB40" s="284">
        <f t="shared" si="255"/>
        <v>0</v>
      </c>
      <c r="AC40" s="286"/>
      <c r="AD40" s="286"/>
      <c r="AE40" s="284">
        <f t="shared" si="258"/>
        <v>0</v>
      </c>
      <c r="AF40" s="286"/>
      <c r="AG40" s="286"/>
      <c r="AH40" s="284">
        <f t="shared" si="261"/>
        <v>0</v>
      </c>
      <c r="AI40" s="313"/>
      <c r="AJ40" s="313"/>
      <c r="AK40" s="311">
        <f t="shared" si="264"/>
        <v>0</v>
      </c>
      <c r="AL40" s="313"/>
      <c r="AM40" s="313"/>
      <c r="AN40" s="311">
        <f t="shared" si="267"/>
        <v>0</v>
      </c>
      <c r="AO40" s="313"/>
      <c r="AP40" s="313"/>
      <c r="AQ40" s="311">
        <f t="shared" si="270"/>
        <v>0</v>
      </c>
      <c r="AR40" s="432"/>
    </row>
    <row r="41" spans="1:44" ht="39.950000000000003" customHeight="1">
      <c r="A41" s="435"/>
      <c r="B41" s="479"/>
      <c r="C41" s="416"/>
      <c r="D41" s="173" t="s">
        <v>308</v>
      </c>
      <c r="E41" s="169">
        <f t="shared" si="198"/>
        <v>0</v>
      </c>
      <c r="F41" s="169">
        <f t="shared" si="199"/>
        <v>0</v>
      </c>
      <c r="G41" s="170">
        <f t="shared" si="200"/>
        <v>0</v>
      </c>
      <c r="H41" s="238"/>
      <c r="I41" s="238"/>
      <c r="J41" s="236">
        <f t="shared" si="202"/>
        <v>0</v>
      </c>
      <c r="K41" s="238"/>
      <c r="L41" s="238"/>
      <c r="M41" s="236">
        <f t="shared" si="240"/>
        <v>0</v>
      </c>
      <c r="N41" s="238"/>
      <c r="O41" s="238"/>
      <c r="P41" s="236">
        <f t="shared" si="243"/>
        <v>0</v>
      </c>
      <c r="Q41" s="261"/>
      <c r="R41" s="261"/>
      <c r="S41" s="257">
        <f t="shared" si="246"/>
        <v>0</v>
      </c>
      <c r="T41" s="259"/>
      <c r="U41" s="259"/>
      <c r="V41" s="257">
        <f t="shared" si="249"/>
        <v>0</v>
      </c>
      <c r="W41" s="259"/>
      <c r="X41" s="259"/>
      <c r="Y41" s="257">
        <f t="shared" si="252"/>
        <v>0</v>
      </c>
      <c r="Z41" s="286"/>
      <c r="AA41" s="286"/>
      <c r="AB41" s="284">
        <f t="shared" si="255"/>
        <v>0</v>
      </c>
      <c r="AC41" s="286"/>
      <c r="AD41" s="286"/>
      <c r="AE41" s="284">
        <f t="shared" si="258"/>
        <v>0</v>
      </c>
      <c r="AF41" s="286"/>
      <c r="AG41" s="286"/>
      <c r="AH41" s="284">
        <f t="shared" si="261"/>
        <v>0</v>
      </c>
      <c r="AI41" s="313"/>
      <c r="AJ41" s="313"/>
      <c r="AK41" s="311">
        <f t="shared" si="264"/>
        <v>0</v>
      </c>
      <c r="AL41" s="313"/>
      <c r="AM41" s="313"/>
      <c r="AN41" s="311">
        <f t="shared" si="267"/>
        <v>0</v>
      </c>
      <c r="AO41" s="313"/>
      <c r="AP41" s="313"/>
      <c r="AQ41" s="311">
        <f t="shared" si="270"/>
        <v>0</v>
      </c>
      <c r="AR41" s="432"/>
    </row>
    <row r="42" spans="1:44" ht="39.950000000000003" customHeight="1">
      <c r="A42" s="435" t="s">
        <v>283</v>
      </c>
      <c r="B42" s="479" t="s">
        <v>356</v>
      </c>
      <c r="C42" s="416" t="s">
        <v>394</v>
      </c>
      <c r="D42" s="181" t="s">
        <v>5</v>
      </c>
      <c r="E42" s="175">
        <f t="shared" si="198"/>
        <v>750</v>
      </c>
      <c r="F42" s="175">
        <f t="shared" si="199"/>
        <v>0</v>
      </c>
      <c r="G42" s="176">
        <f t="shared" si="200"/>
        <v>0</v>
      </c>
      <c r="H42" s="204">
        <f t="shared" ref="H42:I42" si="337">SUM(H43:H44)</f>
        <v>0</v>
      </c>
      <c r="I42" s="204">
        <f t="shared" si="337"/>
        <v>0</v>
      </c>
      <c r="J42" s="197">
        <f t="shared" si="202"/>
        <v>0</v>
      </c>
      <c r="K42" s="204">
        <f t="shared" ref="K42" si="338">SUM(K43:K44)</f>
        <v>0</v>
      </c>
      <c r="L42" s="204">
        <f t="shared" ref="L42" si="339">SUM(L43:L44)</f>
        <v>0</v>
      </c>
      <c r="M42" s="197">
        <f t="shared" si="240"/>
        <v>0</v>
      </c>
      <c r="N42" s="204">
        <f t="shared" ref="N42" si="340">SUM(N43:N44)</f>
        <v>0</v>
      </c>
      <c r="O42" s="204">
        <f t="shared" ref="O42" si="341">SUM(O43:O44)</f>
        <v>0</v>
      </c>
      <c r="P42" s="197">
        <f t="shared" si="243"/>
        <v>0</v>
      </c>
      <c r="Q42" s="258">
        <f t="shared" ref="Q42" si="342">SUM(Q43:Q44)</f>
        <v>0</v>
      </c>
      <c r="R42" s="258">
        <f t="shared" ref="R42" si="343">SUM(R43:R44)</f>
        <v>0</v>
      </c>
      <c r="S42" s="255">
        <f t="shared" si="246"/>
        <v>0</v>
      </c>
      <c r="T42" s="262">
        <f t="shared" ref="T42:U42" si="344">SUM(T43:T44)</f>
        <v>750</v>
      </c>
      <c r="U42" s="262">
        <f t="shared" si="344"/>
        <v>0</v>
      </c>
      <c r="V42" s="255">
        <f t="shared" si="249"/>
        <v>0</v>
      </c>
      <c r="W42" s="258">
        <f t="shared" ref="W42" si="345">SUM(W43:W44)</f>
        <v>0</v>
      </c>
      <c r="X42" s="258">
        <f t="shared" ref="X42" si="346">SUM(X43:X44)</f>
        <v>0</v>
      </c>
      <c r="Y42" s="255">
        <f t="shared" si="252"/>
        <v>0</v>
      </c>
      <c r="Z42" s="285">
        <f t="shared" ref="Z42" si="347">SUM(Z43:Z44)</f>
        <v>0</v>
      </c>
      <c r="AA42" s="285">
        <f t="shared" ref="AA42" si="348">SUM(AA43:AA44)</f>
        <v>0</v>
      </c>
      <c r="AB42" s="282">
        <f t="shared" si="255"/>
        <v>0</v>
      </c>
      <c r="AC42" s="285">
        <f t="shared" ref="AC42" si="349">SUM(AC43:AC44)</f>
        <v>0</v>
      </c>
      <c r="AD42" s="285">
        <f t="shared" ref="AD42" si="350">SUM(AD43:AD44)</f>
        <v>0</v>
      </c>
      <c r="AE42" s="282">
        <f t="shared" si="258"/>
        <v>0</v>
      </c>
      <c r="AF42" s="285">
        <f t="shared" ref="AF42" si="351">SUM(AF43:AF44)</f>
        <v>0</v>
      </c>
      <c r="AG42" s="285">
        <f t="shared" ref="AG42" si="352">SUM(AG43:AG44)</f>
        <v>0</v>
      </c>
      <c r="AH42" s="282">
        <f t="shared" si="261"/>
        <v>0</v>
      </c>
      <c r="AI42" s="312">
        <f t="shared" ref="AI42" si="353">SUM(AI43:AI44)</f>
        <v>0</v>
      </c>
      <c r="AJ42" s="312">
        <f t="shared" ref="AJ42" si="354">SUM(AJ43:AJ44)</f>
        <v>0</v>
      </c>
      <c r="AK42" s="309">
        <f t="shared" si="264"/>
        <v>0</v>
      </c>
      <c r="AL42" s="312">
        <f t="shared" ref="AL42" si="355">SUM(AL43:AL44)</f>
        <v>0</v>
      </c>
      <c r="AM42" s="312">
        <f t="shared" ref="AM42" si="356">SUM(AM43:AM44)</f>
        <v>0</v>
      </c>
      <c r="AN42" s="309">
        <f t="shared" si="267"/>
        <v>0</v>
      </c>
      <c r="AO42" s="312">
        <f t="shared" ref="AO42" si="357">SUM(AO43:AO44)</f>
        <v>0</v>
      </c>
      <c r="AP42" s="312">
        <f t="shared" ref="AP42" si="358">SUM(AP43:AP44)</f>
        <v>0</v>
      </c>
      <c r="AQ42" s="309">
        <f t="shared" si="270"/>
        <v>0</v>
      </c>
      <c r="AR42" s="432"/>
    </row>
    <row r="43" spans="1:44" ht="39.950000000000003" customHeight="1">
      <c r="A43" s="435"/>
      <c r="B43" s="479"/>
      <c r="C43" s="416"/>
      <c r="D43" s="173" t="s">
        <v>7</v>
      </c>
      <c r="E43" s="169">
        <f t="shared" si="198"/>
        <v>750</v>
      </c>
      <c r="F43" s="169">
        <f t="shared" si="199"/>
        <v>0</v>
      </c>
      <c r="G43" s="170">
        <f t="shared" si="200"/>
        <v>0</v>
      </c>
      <c r="H43" s="238"/>
      <c r="I43" s="238"/>
      <c r="J43" s="236">
        <f t="shared" si="202"/>
        <v>0</v>
      </c>
      <c r="K43" s="238"/>
      <c r="L43" s="238"/>
      <c r="M43" s="236">
        <f t="shared" si="240"/>
        <v>0</v>
      </c>
      <c r="N43" s="238"/>
      <c r="O43" s="238"/>
      <c r="P43" s="236">
        <f t="shared" si="243"/>
        <v>0</v>
      </c>
      <c r="Q43" s="259"/>
      <c r="R43" s="259"/>
      <c r="S43" s="257">
        <f t="shared" si="246"/>
        <v>0</v>
      </c>
      <c r="T43" s="261">
        <v>750</v>
      </c>
      <c r="U43" s="261"/>
      <c r="V43" s="257">
        <f t="shared" si="249"/>
        <v>0</v>
      </c>
      <c r="W43" s="259"/>
      <c r="X43" s="259"/>
      <c r="Y43" s="257">
        <f t="shared" si="252"/>
        <v>0</v>
      </c>
      <c r="Z43" s="286"/>
      <c r="AA43" s="286"/>
      <c r="AB43" s="284">
        <f t="shared" si="255"/>
        <v>0</v>
      </c>
      <c r="AC43" s="286"/>
      <c r="AD43" s="286"/>
      <c r="AE43" s="284">
        <f t="shared" si="258"/>
        <v>0</v>
      </c>
      <c r="AF43" s="286"/>
      <c r="AG43" s="286"/>
      <c r="AH43" s="284">
        <f t="shared" si="261"/>
        <v>0</v>
      </c>
      <c r="AI43" s="313"/>
      <c r="AJ43" s="313"/>
      <c r="AK43" s="311">
        <f t="shared" si="264"/>
        <v>0</v>
      </c>
      <c r="AL43" s="313"/>
      <c r="AM43" s="313"/>
      <c r="AN43" s="311">
        <f t="shared" si="267"/>
        <v>0</v>
      </c>
      <c r="AO43" s="313"/>
      <c r="AP43" s="313"/>
      <c r="AQ43" s="311">
        <f t="shared" si="270"/>
        <v>0</v>
      </c>
      <c r="AR43" s="432"/>
    </row>
    <row r="44" spans="1:44" ht="39.950000000000003" customHeight="1">
      <c r="A44" s="435"/>
      <c r="B44" s="479"/>
      <c r="C44" s="416"/>
      <c r="D44" s="173" t="s">
        <v>308</v>
      </c>
      <c r="E44" s="169">
        <f t="shared" si="198"/>
        <v>0</v>
      </c>
      <c r="F44" s="169">
        <f t="shared" si="199"/>
        <v>0</v>
      </c>
      <c r="G44" s="170">
        <f t="shared" si="200"/>
        <v>0</v>
      </c>
      <c r="H44" s="238"/>
      <c r="I44" s="238"/>
      <c r="J44" s="236">
        <f t="shared" si="202"/>
        <v>0</v>
      </c>
      <c r="K44" s="238"/>
      <c r="L44" s="238"/>
      <c r="M44" s="236">
        <f t="shared" si="240"/>
        <v>0</v>
      </c>
      <c r="N44" s="238"/>
      <c r="O44" s="238"/>
      <c r="P44" s="236">
        <f t="shared" si="243"/>
        <v>0</v>
      </c>
      <c r="Q44" s="259"/>
      <c r="R44" s="259"/>
      <c r="S44" s="257">
        <f t="shared" si="246"/>
        <v>0</v>
      </c>
      <c r="T44" s="261"/>
      <c r="U44" s="261"/>
      <c r="V44" s="257">
        <f t="shared" si="249"/>
        <v>0</v>
      </c>
      <c r="W44" s="259"/>
      <c r="X44" s="259"/>
      <c r="Y44" s="257">
        <f t="shared" si="252"/>
        <v>0</v>
      </c>
      <c r="Z44" s="286"/>
      <c r="AA44" s="286"/>
      <c r="AB44" s="284">
        <f t="shared" si="255"/>
        <v>0</v>
      </c>
      <c r="AC44" s="286"/>
      <c r="AD44" s="286"/>
      <c r="AE44" s="284">
        <f t="shared" si="258"/>
        <v>0</v>
      </c>
      <c r="AF44" s="286"/>
      <c r="AG44" s="286"/>
      <c r="AH44" s="284">
        <f t="shared" si="261"/>
        <v>0</v>
      </c>
      <c r="AI44" s="313"/>
      <c r="AJ44" s="313"/>
      <c r="AK44" s="311">
        <f t="shared" si="264"/>
        <v>0</v>
      </c>
      <c r="AL44" s="313"/>
      <c r="AM44" s="313"/>
      <c r="AN44" s="311">
        <f t="shared" si="267"/>
        <v>0</v>
      </c>
      <c r="AO44" s="313"/>
      <c r="AP44" s="313"/>
      <c r="AQ44" s="311">
        <f t="shared" si="270"/>
        <v>0</v>
      </c>
      <c r="AR44" s="432"/>
    </row>
    <row r="45" spans="1:44" ht="39.950000000000003" customHeight="1">
      <c r="A45" s="435" t="s">
        <v>284</v>
      </c>
      <c r="B45" s="479" t="s">
        <v>357</v>
      </c>
      <c r="C45" s="416" t="s">
        <v>394</v>
      </c>
      <c r="D45" s="181" t="s">
        <v>5</v>
      </c>
      <c r="E45" s="331">
        <f t="shared" si="198"/>
        <v>8861</v>
      </c>
      <c r="F45" s="175">
        <f t="shared" si="199"/>
        <v>0</v>
      </c>
      <c r="G45" s="176">
        <f t="shared" si="200"/>
        <v>0</v>
      </c>
      <c r="H45" s="204">
        <f t="shared" ref="H45:I45" si="359">SUM(H46:H47)</f>
        <v>0</v>
      </c>
      <c r="I45" s="204">
        <f t="shared" si="359"/>
        <v>0</v>
      </c>
      <c r="J45" s="197">
        <f t="shared" si="202"/>
        <v>0</v>
      </c>
      <c r="K45" s="204">
        <f t="shared" ref="K45" si="360">SUM(K46:K47)</f>
        <v>0</v>
      </c>
      <c r="L45" s="204">
        <f t="shared" ref="L45" si="361">SUM(L46:L47)</f>
        <v>0</v>
      </c>
      <c r="M45" s="197">
        <f t="shared" si="240"/>
        <v>0</v>
      </c>
      <c r="N45" s="204">
        <f t="shared" ref="N45" si="362">SUM(N46:N47)</f>
        <v>0</v>
      </c>
      <c r="O45" s="204">
        <f t="shared" ref="O45" si="363">SUM(O46:O47)</f>
        <v>0</v>
      </c>
      <c r="P45" s="197">
        <f t="shared" si="243"/>
        <v>0</v>
      </c>
      <c r="Q45" s="258">
        <f t="shared" ref="Q45" si="364">SUM(Q46:Q47)</f>
        <v>0</v>
      </c>
      <c r="R45" s="258">
        <f t="shared" ref="R45" si="365">SUM(R46:R47)</f>
        <v>0</v>
      </c>
      <c r="S45" s="255">
        <f t="shared" si="246"/>
        <v>0</v>
      </c>
      <c r="T45" s="258">
        <f t="shared" ref="T45" si="366">SUM(T46:T47)</f>
        <v>0</v>
      </c>
      <c r="U45" s="258">
        <f t="shared" ref="U45" si="367">SUM(U46:U47)</f>
        <v>0</v>
      </c>
      <c r="V45" s="255">
        <f t="shared" si="249"/>
        <v>0</v>
      </c>
      <c r="W45" s="253">
        <f t="shared" ref="W45:X45" si="368">SUM(W46:W47)</f>
        <v>8861</v>
      </c>
      <c r="X45" s="253">
        <f t="shared" si="368"/>
        <v>0</v>
      </c>
      <c r="Y45" s="255">
        <f t="shared" si="252"/>
        <v>0</v>
      </c>
      <c r="Z45" s="287">
        <f t="shared" ref="Z45:AA45" si="369">SUM(Z46:Z47)</f>
        <v>0</v>
      </c>
      <c r="AA45" s="287">
        <f t="shared" si="369"/>
        <v>0</v>
      </c>
      <c r="AB45" s="282">
        <f t="shared" si="255"/>
        <v>0</v>
      </c>
      <c r="AC45" s="285">
        <f t="shared" ref="AC45" si="370">SUM(AC46:AC47)</f>
        <v>0</v>
      </c>
      <c r="AD45" s="285">
        <f t="shared" ref="AD45" si="371">SUM(AD46:AD47)</f>
        <v>0</v>
      </c>
      <c r="AE45" s="282">
        <f t="shared" si="258"/>
        <v>0</v>
      </c>
      <c r="AF45" s="289">
        <f t="shared" ref="AF45:AG45" si="372">SUM(AF46:AF47)</f>
        <v>0</v>
      </c>
      <c r="AG45" s="289">
        <f t="shared" si="372"/>
        <v>0</v>
      </c>
      <c r="AH45" s="282">
        <f t="shared" si="261"/>
        <v>0</v>
      </c>
      <c r="AI45" s="312">
        <f t="shared" ref="AI45" si="373">SUM(AI46:AI47)</f>
        <v>0</v>
      </c>
      <c r="AJ45" s="312">
        <f t="shared" ref="AJ45" si="374">SUM(AJ46:AJ47)</f>
        <v>0</v>
      </c>
      <c r="AK45" s="309">
        <f t="shared" si="264"/>
        <v>0</v>
      </c>
      <c r="AL45" s="312">
        <f t="shared" ref="AL45" si="375">SUM(AL46:AL47)</f>
        <v>0</v>
      </c>
      <c r="AM45" s="312">
        <f t="shared" ref="AM45" si="376">SUM(AM46:AM47)</f>
        <v>0</v>
      </c>
      <c r="AN45" s="309">
        <f t="shared" si="267"/>
        <v>0</v>
      </c>
      <c r="AO45" s="312">
        <f t="shared" ref="AO45" si="377">SUM(AO46:AO47)</f>
        <v>0</v>
      </c>
      <c r="AP45" s="312">
        <f t="shared" ref="AP45" si="378">SUM(AP46:AP47)</f>
        <v>0</v>
      </c>
      <c r="AQ45" s="309">
        <f t="shared" si="270"/>
        <v>0</v>
      </c>
      <c r="AR45" s="432"/>
    </row>
    <row r="46" spans="1:44" ht="39.950000000000003" customHeight="1">
      <c r="A46" s="435"/>
      <c r="B46" s="479"/>
      <c r="C46" s="416"/>
      <c r="D46" s="173" t="s">
        <v>7</v>
      </c>
      <c r="E46" s="323">
        <f t="shared" si="198"/>
        <v>8861</v>
      </c>
      <c r="F46" s="169">
        <f t="shared" si="199"/>
        <v>0</v>
      </c>
      <c r="G46" s="170">
        <f t="shared" si="200"/>
        <v>0</v>
      </c>
      <c r="H46" s="238"/>
      <c r="I46" s="238"/>
      <c r="J46" s="236">
        <f t="shared" si="202"/>
        <v>0</v>
      </c>
      <c r="K46" s="238"/>
      <c r="L46" s="238"/>
      <c r="M46" s="236">
        <f t="shared" si="240"/>
        <v>0</v>
      </c>
      <c r="N46" s="238"/>
      <c r="O46" s="238"/>
      <c r="P46" s="236">
        <f t="shared" si="243"/>
        <v>0</v>
      </c>
      <c r="Q46" s="259"/>
      <c r="R46" s="259"/>
      <c r="S46" s="257">
        <f t="shared" si="246"/>
        <v>0</v>
      </c>
      <c r="T46" s="259"/>
      <c r="U46" s="259"/>
      <c r="V46" s="257">
        <f t="shared" si="249"/>
        <v>0</v>
      </c>
      <c r="W46" s="251">
        <v>8861</v>
      </c>
      <c r="X46" s="251"/>
      <c r="Y46" s="257">
        <f t="shared" si="252"/>
        <v>0</v>
      </c>
      <c r="Z46" s="288"/>
      <c r="AA46" s="288"/>
      <c r="AB46" s="284">
        <f t="shared" si="255"/>
        <v>0</v>
      </c>
      <c r="AC46" s="286"/>
      <c r="AD46" s="286"/>
      <c r="AE46" s="284">
        <f t="shared" si="258"/>
        <v>0</v>
      </c>
      <c r="AF46" s="278"/>
      <c r="AG46" s="286"/>
      <c r="AH46" s="284">
        <f t="shared" si="261"/>
        <v>0</v>
      </c>
      <c r="AI46" s="313"/>
      <c r="AJ46" s="313"/>
      <c r="AK46" s="311">
        <f t="shared" si="264"/>
        <v>0</v>
      </c>
      <c r="AL46" s="313"/>
      <c r="AM46" s="313"/>
      <c r="AN46" s="311">
        <f t="shared" si="267"/>
        <v>0</v>
      </c>
      <c r="AO46" s="313"/>
      <c r="AP46" s="313"/>
      <c r="AQ46" s="311">
        <f t="shared" si="270"/>
        <v>0</v>
      </c>
      <c r="AR46" s="432"/>
    </row>
    <row r="47" spans="1:44" ht="39.950000000000003" customHeight="1">
      <c r="A47" s="435"/>
      <c r="B47" s="479"/>
      <c r="C47" s="416"/>
      <c r="D47" s="173" t="s">
        <v>308</v>
      </c>
      <c r="E47" s="169">
        <f t="shared" si="198"/>
        <v>0</v>
      </c>
      <c r="F47" s="169">
        <f t="shared" si="199"/>
        <v>0</v>
      </c>
      <c r="G47" s="170">
        <f t="shared" si="200"/>
        <v>0</v>
      </c>
      <c r="H47" s="238"/>
      <c r="I47" s="238"/>
      <c r="J47" s="236">
        <f t="shared" si="202"/>
        <v>0</v>
      </c>
      <c r="K47" s="238"/>
      <c r="L47" s="238"/>
      <c r="M47" s="236">
        <f t="shared" si="240"/>
        <v>0</v>
      </c>
      <c r="N47" s="238"/>
      <c r="O47" s="238"/>
      <c r="P47" s="236">
        <f t="shared" si="243"/>
        <v>0</v>
      </c>
      <c r="Q47" s="259"/>
      <c r="R47" s="259"/>
      <c r="S47" s="257">
        <f t="shared" si="246"/>
        <v>0</v>
      </c>
      <c r="T47" s="259"/>
      <c r="U47" s="259"/>
      <c r="V47" s="257">
        <f t="shared" si="249"/>
        <v>0</v>
      </c>
      <c r="W47" s="261"/>
      <c r="X47" s="261"/>
      <c r="Y47" s="257">
        <f t="shared" si="252"/>
        <v>0</v>
      </c>
      <c r="Z47" s="288"/>
      <c r="AA47" s="288"/>
      <c r="AB47" s="284">
        <f t="shared" si="255"/>
        <v>0</v>
      </c>
      <c r="AC47" s="286"/>
      <c r="AD47" s="286"/>
      <c r="AE47" s="284">
        <f t="shared" si="258"/>
        <v>0</v>
      </c>
      <c r="AF47" s="286"/>
      <c r="AG47" s="286"/>
      <c r="AH47" s="284">
        <f t="shared" si="261"/>
        <v>0</v>
      </c>
      <c r="AI47" s="313"/>
      <c r="AJ47" s="313"/>
      <c r="AK47" s="311">
        <f t="shared" si="264"/>
        <v>0</v>
      </c>
      <c r="AL47" s="313"/>
      <c r="AM47" s="313"/>
      <c r="AN47" s="311">
        <f t="shared" si="267"/>
        <v>0</v>
      </c>
      <c r="AO47" s="313"/>
      <c r="AP47" s="313"/>
      <c r="AQ47" s="311">
        <f t="shared" si="270"/>
        <v>0</v>
      </c>
      <c r="AR47" s="432"/>
    </row>
    <row r="48" spans="1:44" ht="39.950000000000003" customHeight="1">
      <c r="A48" s="438" t="s">
        <v>286</v>
      </c>
      <c r="B48" s="415" t="s">
        <v>358</v>
      </c>
      <c r="C48" s="416" t="s">
        <v>394</v>
      </c>
      <c r="D48" s="174" t="s">
        <v>5</v>
      </c>
      <c r="E48" s="175">
        <f t="shared" si="198"/>
        <v>7134</v>
      </c>
      <c r="F48" s="175">
        <f t="shared" si="199"/>
        <v>0</v>
      </c>
      <c r="G48" s="176">
        <f t="shared" si="200"/>
        <v>0</v>
      </c>
      <c r="H48" s="204">
        <f t="shared" ref="H48:I48" si="379">SUM(H49:H50)</f>
        <v>0</v>
      </c>
      <c r="I48" s="204">
        <f t="shared" si="379"/>
        <v>0</v>
      </c>
      <c r="J48" s="197">
        <f t="shared" si="202"/>
        <v>0</v>
      </c>
      <c r="K48" s="204">
        <f t="shared" ref="K48" si="380">SUM(K49:K50)</f>
        <v>0</v>
      </c>
      <c r="L48" s="204">
        <f t="shared" ref="L48" si="381">SUM(L49:L50)</f>
        <v>0</v>
      </c>
      <c r="M48" s="197">
        <f t="shared" si="240"/>
        <v>0</v>
      </c>
      <c r="N48" s="204">
        <f t="shared" ref="N48" si="382">SUM(N49:N50)</f>
        <v>0</v>
      </c>
      <c r="O48" s="204">
        <f t="shared" ref="O48" si="383">SUM(O49:O50)</f>
        <v>0</v>
      </c>
      <c r="P48" s="197">
        <f t="shared" si="243"/>
        <v>0</v>
      </c>
      <c r="Q48" s="258">
        <f t="shared" ref="Q48" si="384">SUM(Q49:Q50)</f>
        <v>0</v>
      </c>
      <c r="R48" s="258">
        <f t="shared" ref="R48" si="385">SUM(R49:R50)</f>
        <v>0</v>
      </c>
      <c r="S48" s="255">
        <f t="shared" si="246"/>
        <v>0</v>
      </c>
      <c r="T48" s="258">
        <f t="shared" ref="T48" si="386">SUM(T49:T50)</f>
        <v>0</v>
      </c>
      <c r="U48" s="258">
        <f t="shared" ref="U48" si="387">SUM(U49:U50)</f>
        <v>0</v>
      </c>
      <c r="V48" s="255">
        <f t="shared" si="249"/>
        <v>0</v>
      </c>
      <c r="W48" s="258">
        <f t="shared" ref="W48" si="388">SUM(W49:W50)</f>
        <v>0</v>
      </c>
      <c r="X48" s="258">
        <f t="shared" ref="X48" si="389">SUM(X49:X50)</f>
        <v>0</v>
      </c>
      <c r="Y48" s="255">
        <f t="shared" si="252"/>
        <v>0</v>
      </c>
      <c r="Z48" s="285">
        <f t="shared" ref="Z48" si="390">SUM(Z49:Z50)</f>
        <v>0</v>
      </c>
      <c r="AA48" s="285">
        <f t="shared" ref="AA48" si="391">SUM(AA49:AA50)</f>
        <v>0</v>
      </c>
      <c r="AB48" s="282">
        <f t="shared" si="255"/>
        <v>0</v>
      </c>
      <c r="AC48" s="285">
        <f t="shared" ref="AC48" si="392">SUM(AC49:AC50)</f>
        <v>0</v>
      </c>
      <c r="AD48" s="285">
        <f t="shared" ref="AD48" si="393">SUM(AD49:AD50)</f>
        <v>0</v>
      </c>
      <c r="AE48" s="282">
        <f t="shared" si="258"/>
        <v>0</v>
      </c>
      <c r="AF48" s="287">
        <f t="shared" ref="AF48" si="394">SUM(AF49:AF50)</f>
        <v>7134</v>
      </c>
      <c r="AG48" s="287">
        <f t="shared" ref="AG48" si="395">SUM(AG49:AG50)</f>
        <v>0</v>
      </c>
      <c r="AH48" s="282">
        <f t="shared" si="261"/>
        <v>0</v>
      </c>
      <c r="AI48" s="314">
        <f t="shared" ref="AI48" si="396">SUM(AI49:AI50)</f>
        <v>0</v>
      </c>
      <c r="AJ48" s="314">
        <f t="shared" ref="AJ48" si="397">SUM(AJ49:AJ50)</f>
        <v>0</v>
      </c>
      <c r="AK48" s="309">
        <f t="shared" si="264"/>
        <v>0</v>
      </c>
      <c r="AL48" s="312">
        <f t="shared" ref="AL48" si="398">SUM(AL49:AL50)</f>
        <v>0</v>
      </c>
      <c r="AM48" s="312">
        <f t="shared" ref="AM48" si="399">SUM(AM49:AM50)</f>
        <v>0</v>
      </c>
      <c r="AN48" s="309">
        <f t="shared" si="267"/>
        <v>0</v>
      </c>
      <c r="AO48" s="312">
        <f t="shared" ref="AO48" si="400">SUM(AO49:AO50)</f>
        <v>0</v>
      </c>
      <c r="AP48" s="312">
        <f t="shared" ref="AP48" si="401">SUM(AP49:AP50)</f>
        <v>0</v>
      </c>
      <c r="AQ48" s="309">
        <f t="shared" si="270"/>
        <v>0</v>
      </c>
      <c r="AR48" s="433"/>
    </row>
    <row r="49" spans="1:44" ht="39.950000000000003" customHeight="1">
      <c r="A49" s="438"/>
      <c r="B49" s="415"/>
      <c r="C49" s="416"/>
      <c r="D49" s="173" t="s">
        <v>7</v>
      </c>
      <c r="E49" s="169">
        <f t="shared" si="198"/>
        <v>7134</v>
      </c>
      <c r="F49" s="169">
        <f t="shared" si="199"/>
        <v>0</v>
      </c>
      <c r="G49" s="170">
        <f t="shared" si="200"/>
        <v>0</v>
      </c>
      <c r="H49" s="238"/>
      <c r="I49" s="238"/>
      <c r="J49" s="236">
        <f t="shared" si="202"/>
        <v>0</v>
      </c>
      <c r="K49" s="238"/>
      <c r="L49" s="238"/>
      <c r="M49" s="236">
        <f t="shared" si="240"/>
        <v>0</v>
      </c>
      <c r="N49" s="238"/>
      <c r="O49" s="238"/>
      <c r="P49" s="236">
        <f t="shared" si="243"/>
        <v>0</v>
      </c>
      <c r="Q49" s="259"/>
      <c r="R49" s="259"/>
      <c r="S49" s="257">
        <f t="shared" si="246"/>
        <v>0</v>
      </c>
      <c r="T49" s="259"/>
      <c r="U49" s="259"/>
      <c r="V49" s="257">
        <f t="shared" si="249"/>
        <v>0</v>
      </c>
      <c r="W49" s="259"/>
      <c r="X49" s="259"/>
      <c r="Y49" s="257">
        <f t="shared" si="252"/>
        <v>0</v>
      </c>
      <c r="Z49" s="286"/>
      <c r="AA49" s="286"/>
      <c r="AB49" s="284">
        <f t="shared" si="255"/>
        <v>0</v>
      </c>
      <c r="AC49" s="286"/>
      <c r="AD49" s="286"/>
      <c r="AE49" s="284">
        <f t="shared" si="258"/>
        <v>0</v>
      </c>
      <c r="AF49" s="288">
        <v>7134</v>
      </c>
      <c r="AG49" s="288"/>
      <c r="AH49" s="284">
        <f t="shared" si="261"/>
        <v>0</v>
      </c>
      <c r="AI49" s="315">
        <v>0</v>
      </c>
      <c r="AJ49" s="315"/>
      <c r="AK49" s="311">
        <f t="shared" si="264"/>
        <v>0</v>
      </c>
      <c r="AL49" s="313"/>
      <c r="AM49" s="313"/>
      <c r="AN49" s="311">
        <f t="shared" si="267"/>
        <v>0</v>
      </c>
      <c r="AO49" s="313"/>
      <c r="AP49" s="313"/>
      <c r="AQ49" s="311">
        <f t="shared" si="270"/>
        <v>0</v>
      </c>
      <c r="AR49" s="433"/>
    </row>
    <row r="50" spans="1:44" ht="39.950000000000003" customHeight="1">
      <c r="A50" s="438"/>
      <c r="B50" s="415"/>
      <c r="C50" s="416"/>
      <c r="D50" s="173" t="s">
        <v>308</v>
      </c>
      <c r="E50" s="169">
        <f t="shared" si="198"/>
        <v>0</v>
      </c>
      <c r="F50" s="169">
        <f t="shared" si="199"/>
        <v>0</v>
      </c>
      <c r="G50" s="170">
        <f t="shared" si="200"/>
        <v>0</v>
      </c>
      <c r="H50" s="238"/>
      <c r="I50" s="238"/>
      <c r="J50" s="236">
        <f t="shared" si="202"/>
        <v>0</v>
      </c>
      <c r="K50" s="238"/>
      <c r="L50" s="238"/>
      <c r="M50" s="236">
        <f t="shared" si="240"/>
        <v>0</v>
      </c>
      <c r="N50" s="238"/>
      <c r="O50" s="238"/>
      <c r="P50" s="236">
        <f t="shared" si="243"/>
        <v>0</v>
      </c>
      <c r="Q50" s="259"/>
      <c r="R50" s="259"/>
      <c r="S50" s="257">
        <f t="shared" si="246"/>
        <v>0</v>
      </c>
      <c r="T50" s="259"/>
      <c r="U50" s="259"/>
      <c r="V50" s="257">
        <f t="shared" si="249"/>
        <v>0</v>
      </c>
      <c r="W50" s="259"/>
      <c r="X50" s="259"/>
      <c r="Y50" s="257">
        <f t="shared" si="252"/>
        <v>0</v>
      </c>
      <c r="Z50" s="286"/>
      <c r="AA50" s="286"/>
      <c r="AB50" s="284">
        <f t="shared" si="255"/>
        <v>0</v>
      </c>
      <c r="AC50" s="286"/>
      <c r="AD50" s="286"/>
      <c r="AE50" s="284">
        <f t="shared" si="258"/>
        <v>0</v>
      </c>
      <c r="AF50" s="288"/>
      <c r="AG50" s="288"/>
      <c r="AH50" s="284">
        <f t="shared" si="261"/>
        <v>0</v>
      </c>
      <c r="AI50" s="315"/>
      <c r="AJ50" s="315"/>
      <c r="AK50" s="311">
        <f t="shared" si="264"/>
        <v>0</v>
      </c>
      <c r="AL50" s="313"/>
      <c r="AM50" s="313"/>
      <c r="AN50" s="311">
        <f t="shared" si="267"/>
        <v>0</v>
      </c>
      <c r="AO50" s="313"/>
      <c r="AP50" s="313"/>
      <c r="AQ50" s="311">
        <f t="shared" si="270"/>
        <v>0</v>
      </c>
      <c r="AR50" s="433"/>
    </row>
    <row r="51" spans="1:44" ht="39.950000000000003" customHeight="1">
      <c r="A51" s="437" t="s">
        <v>285</v>
      </c>
      <c r="B51" s="478" t="s">
        <v>359</v>
      </c>
      <c r="C51" s="416" t="s">
        <v>394</v>
      </c>
      <c r="D51" s="174" t="s">
        <v>5</v>
      </c>
      <c r="E51" s="175">
        <f t="shared" si="198"/>
        <v>5542</v>
      </c>
      <c r="F51" s="175">
        <f t="shared" si="199"/>
        <v>0</v>
      </c>
      <c r="G51" s="176">
        <f t="shared" si="200"/>
        <v>0</v>
      </c>
      <c r="H51" s="204">
        <f t="shared" ref="H51:I51" si="402">SUM(H52:H53)</f>
        <v>0</v>
      </c>
      <c r="I51" s="204">
        <f t="shared" si="402"/>
        <v>0</v>
      </c>
      <c r="J51" s="197">
        <f t="shared" si="202"/>
        <v>0</v>
      </c>
      <c r="K51" s="204">
        <f t="shared" ref="K51" si="403">SUM(K52:K53)</f>
        <v>0</v>
      </c>
      <c r="L51" s="204">
        <f t="shared" ref="L51" si="404">SUM(L52:L53)</f>
        <v>0</v>
      </c>
      <c r="M51" s="197">
        <f t="shared" si="240"/>
        <v>0</v>
      </c>
      <c r="N51" s="204">
        <f t="shared" ref="N51" si="405">SUM(N52:N53)</f>
        <v>0</v>
      </c>
      <c r="O51" s="204">
        <f t="shared" ref="O51" si="406">SUM(O52:O53)</f>
        <v>0</v>
      </c>
      <c r="P51" s="197">
        <f t="shared" si="243"/>
        <v>0</v>
      </c>
      <c r="Q51" s="258">
        <f t="shared" ref="Q51" si="407">SUM(Q52:Q53)</f>
        <v>0</v>
      </c>
      <c r="R51" s="258">
        <f t="shared" ref="R51" si="408">SUM(R52:R53)</f>
        <v>0</v>
      </c>
      <c r="S51" s="255">
        <f t="shared" si="246"/>
        <v>0</v>
      </c>
      <c r="T51" s="258">
        <f t="shared" ref="T51" si="409">SUM(T52:T53)</f>
        <v>0</v>
      </c>
      <c r="U51" s="258">
        <f t="shared" ref="U51" si="410">SUM(U52:U53)</f>
        <v>0</v>
      </c>
      <c r="V51" s="255">
        <f t="shared" si="249"/>
        <v>0</v>
      </c>
      <c r="W51" s="258">
        <f t="shared" ref="W51" si="411">SUM(W52:W53)</f>
        <v>0</v>
      </c>
      <c r="X51" s="258">
        <f t="shared" ref="X51" si="412">SUM(X52:X53)</f>
        <v>0</v>
      </c>
      <c r="Y51" s="255">
        <f t="shared" si="252"/>
        <v>0</v>
      </c>
      <c r="Z51" s="285">
        <f t="shared" ref="Z51" si="413">SUM(Z52:Z53)</f>
        <v>0</v>
      </c>
      <c r="AA51" s="285">
        <f t="shared" ref="AA51" si="414">SUM(AA52:AA53)</f>
        <v>0</v>
      </c>
      <c r="AB51" s="282">
        <f t="shared" si="255"/>
        <v>0</v>
      </c>
      <c r="AC51" s="285">
        <f t="shared" ref="AC51" si="415">SUM(AC52:AC53)</f>
        <v>0</v>
      </c>
      <c r="AD51" s="285">
        <f t="shared" ref="AD51" si="416">SUM(AD52:AD53)</f>
        <v>0</v>
      </c>
      <c r="AE51" s="282">
        <f t="shared" si="258"/>
        <v>0</v>
      </c>
      <c r="AF51" s="280">
        <f t="shared" ref="AF51" si="417">SUM(AF52:AF53)</f>
        <v>5542</v>
      </c>
      <c r="AG51" s="280">
        <f t="shared" ref="AG51" si="418">SUM(AG52:AG53)</f>
        <v>0</v>
      </c>
      <c r="AH51" s="282">
        <f t="shared" si="261"/>
        <v>0</v>
      </c>
      <c r="AI51" s="307">
        <f t="shared" ref="AI51" si="419">SUM(AI52:AI53)</f>
        <v>0</v>
      </c>
      <c r="AJ51" s="312">
        <f t="shared" ref="AJ51" si="420">SUM(AJ52:AJ53)</f>
        <v>0</v>
      </c>
      <c r="AK51" s="309">
        <f t="shared" si="264"/>
        <v>0</v>
      </c>
      <c r="AL51" s="307">
        <f t="shared" ref="AL51" si="421">SUM(AL52:AL53)</f>
        <v>0</v>
      </c>
      <c r="AM51" s="312">
        <f t="shared" ref="AM51" si="422">SUM(AM52:AM53)</f>
        <v>0</v>
      </c>
      <c r="AN51" s="309">
        <f t="shared" si="267"/>
        <v>0</v>
      </c>
      <c r="AO51" s="312">
        <f t="shared" ref="AO51" si="423">SUM(AO52:AO53)</f>
        <v>0</v>
      </c>
      <c r="AP51" s="312">
        <f t="shared" ref="AP51" si="424">SUM(AP52:AP53)</f>
        <v>0</v>
      </c>
      <c r="AQ51" s="309">
        <f t="shared" si="270"/>
        <v>0</v>
      </c>
      <c r="AR51" s="433"/>
    </row>
    <row r="52" spans="1:44" ht="39.950000000000003" customHeight="1">
      <c r="A52" s="437"/>
      <c r="B52" s="478"/>
      <c r="C52" s="416"/>
      <c r="D52" s="173" t="s">
        <v>7</v>
      </c>
      <c r="E52" s="169">
        <f t="shared" si="198"/>
        <v>5542</v>
      </c>
      <c r="F52" s="337">
        <f t="shared" si="199"/>
        <v>0</v>
      </c>
      <c r="G52" s="170">
        <f t="shared" si="200"/>
        <v>0</v>
      </c>
      <c r="H52" s="238"/>
      <c r="I52" s="238"/>
      <c r="J52" s="236">
        <f t="shared" si="202"/>
        <v>0</v>
      </c>
      <c r="K52" s="238"/>
      <c r="L52" s="238"/>
      <c r="M52" s="236">
        <f t="shared" si="240"/>
        <v>0</v>
      </c>
      <c r="N52" s="238"/>
      <c r="O52" s="238"/>
      <c r="P52" s="236">
        <f t="shared" si="243"/>
        <v>0</v>
      </c>
      <c r="Q52" s="259"/>
      <c r="R52" s="259"/>
      <c r="S52" s="257">
        <f t="shared" si="246"/>
        <v>0</v>
      </c>
      <c r="T52" s="259"/>
      <c r="U52" s="259"/>
      <c r="V52" s="257">
        <f t="shared" si="249"/>
        <v>0</v>
      </c>
      <c r="W52" s="259"/>
      <c r="X52" s="259"/>
      <c r="Y52" s="257">
        <f t="shared" si="252"/>
        <v>0</v>
      </c>
      <c r="Z52" s="286"/>
      <c r="AA52" s="286"/>
      <c r="AB52" s="284">
        <f t="shared" si="255"/>
        <v>0</v>
      </c>
      <c r="AC52" s="286"/>
      <c r="AD52" s="286"/>
      <c r="AE52" s="284">
        <f t="shared" si="258"/>
        <v>0</v>
      </c>
      <c r="AF52" s="278">
        <v>5542</v>
      </c>
      <c r="AG52" s="278"/>
      <c r="AH52" s="284">
        <f t="shared" si="261"/>
        <v>0</v>
      </c>
      <c r="AI52" s="305"/>
      <c r="AJ52" s="313"/>
      <c r="AK52" s="311">
        <f t="shared" si="264"/>
        <v>0</v>
      </c>
      <c r="AL52" s="305">
        <v>0</v>
      </c>
      <c r="AM52" s="329"/>
      <c r="AN52" s="311">
        <f t="shared" si="267"/>
        <v>0</v>
      </c>
      <c r="AO52" s="313"/>
      <c r="AP52" s="313"/>
      <c r="AQ52" s="311">
        <f t="shared" si="270"/>
        <v>0</v>
      </c>
      <c r="AR52" s="433"/>
    </row>
    <row r="53" spans="1:44" ht="39.950000000000003" customHeight="1">
      <c r="A53" s="437"/>
      <c r="B53" s="478"/>
      <c r="C53" s="416"/>
      <c r="D53" s="173" t="s">
        <v>308</v>
      </c>
      <c r="E53" s="169">
        <f t="shared" si="198"/>
        <v>0</v>
      </c>
      <c r="F53" s="169">
        <f t="shared" si="199"/>
        <v>0</v>
      </c>
      <c r="G53" s="170">
        <f t="shared" si="200"/>
        <v>0</v>
      </c>
      <c r="H53" s="238"/>
      <c r="I53" s="238"/>
      <c r="J53" s="236">
        <f t="shared" si="202"/>
        <v>0</v>
      </c>
      <c r="K53" s="238"/>
      <c r="L53" s="238"/>
      <c r="M53" s="236">
        <f t="shared" si="240"/>
        <v>0</v>
      </c>
      <c r="N53" s="238"/>
      <c r="O53" s="238"/>
      <c r="P53" s="236">
        <f t="shared" si="243"/>
        <v>0</v>
      </c>
      <c r="Q53" s="259"/>
      <c r="R53" s="259"/>
      <c r="S53" s="257">
        <f t="shared" si="246"/>
        <v>0</v>
      </c>
      <c r="T53" s="259"/>
      <c r="U53" s="259"/>
      <c r="V53" s="257">
        <f t="shared" si="249"/>
        <v>0</v>
      </c>
      <c r="W53" s="259"/>
      <c r="X53" s="259"/>
      <c r="Y53" s="257">
        <f t="shared" si="252"/>
        <v>0</v>
      </c>
      <c r="Z53" s="286"/>
      <c r="AA53" s="286"/>
      <c r="AB53" s="284">
        <f t="shared" si="255"/>
        <v>0</v>
      </c>
      <c r="AC53" s="286"/>
      <c r="AD53" s="286"/>
      <c r="AE53" s="284">
        <f t="shared" si="258"/>
        <v>0</v>
      </c>
      <c r="AF53" s="286"/>
      <c r="AG53" s="286"/>
      <c r="AH53" s="284">
        <f t="shared" si="261"/>
        <v>0</v>
      </c>
      <c r="AI53" s="313"/>
      <c r="AJ53" s="313"/>
      <c r="AK53" s="311">
        <f t="shared" si="264"/>
        <v>0</v>
      </c>
      <c r="AL53" s="313"/>
      <c r="AM53" s="313"/>
      <c r="AN53" s="311">
        <f t="shared" si="267"/>
        <v>0</v>
      </c>
      <c r="AO53" s="313"/>
      <c r="AP53" s="313"/>
      <c r="AQ53" s="311">
        <f t="shared" si="270"/>
        <v>0</v>
      </c>
      <c r="AR53" s="433"/>
    </row>
    <row r="54" spans="1:44" ht="39.950000000000003" customHeight="1">
      <c r="A54" s="436" t="s">
        <v>287</v>
      </c>
      <c r="B54" s="415" t="s">
        <v>360</v>
      </c>
      <c r="C54" s="416" t="s">
        <v>394</v>
      </c>
      <c r="D54" s="174" t="s">
        <v>5</v>
      </c>
      <c r="E54" s="175">
        <f t="shared" si="198"/>
        <v>525</v>
      </c>
      <c r="F54" s="175">
        <f t="shared" si="199"/>
        <v>0</v>
      </c>
      <c r="G54" s="176">
        <f t="shared" si="200"/>
        <v>0</v>
      </c>
      <c r="H54" s="204">
        <f t="shared" ref="H54:I54" si="425">SUM(H55:H56)</f>
        <v>0</v>
      </c>
      <c r="I54" s="204">
        <f t="shared" si="425"/>
        <v>0</v>
      </c>
      <c r="J54" s="197">
        <f t="shared" si="202"/>
        <v>0</v>
      </c>
      <c r="K54" s="204">
        <f t="shared" ref="K54" si="426">SUM(K55:K56)</f>
        <v>0</v>
      </c>
      <c r="L54" s="204">
        <f t="shared" ref="L54" si="427">SUM(L55:L56)</f>
        <v>0</v>
      </c>
      <c r="M54" s="197">
        <f t="shared" si="240"/>
        <v>0</v>
      </c>
      <c r="N54" s="204">
        <f t="shared" ref="N54" si="428">SUM(N55:N56)</f>
        <v>0</v>
      </c>
      <c r="O54" s="204">
        <f t="shared" ref="O54" si="429">SUM(O55:O56)</f>
        <v>0</v>
      </c>
      <c r="P54" s="197">
        <f t="shared" si="243"/>
        <v>0</v>
      </c>
      <c r="Q54" s="258">
        <f t="shared" ref="Q54" si="430">SUM(Q55:Q56)</f>
        <v>0</v>
      </c>
      <c r="R54" s="258">
        <f t="shared" ref="R54" si="431">SUM(R55:R56)</f>
        <v>0</v>
      </c>
      <c r="S54" s="255">
        <f t="shared" si="246"/>
        <v>0</v>
      </c>
      <c r="T54" s="258">
        <f t="shared" ref="T54" si="432">SUM(T55:T56)</f>
        <v>0</v>
      </c>
      <c r="U54" s="258">
        <f t="shared" ref="U54" si="433">SUM(U55:U56)</f>
        <v>0</v>
      </c>
      <c r="V54" s="255">
        <f t="shared" si="249"/>
        <v>0</v>
      </c>
      <c r="W54" s="258">
        <f t="shared" ref="W54" si="434">SUM(W55:W56)</f>
        <v>0</v>
      </c>
      <c r="X54" s="258">
        <f t="shared" ref="X54" si="435">SUM(X55:X56)</f>
        <v>0</v>
      </c>
      <c r="Y54" s="255">
        <f t="shared" si="252"/>
        <v>0</v>
      </c>
      <c r="Z54" s="285">
        <f t="shared" ref="Z54" si="436">SUM(Z55:Z56)</f>
        <v>0</v>
      </c>
      <c r="AA54" s="285">
        <f t="shared" ref="AA54" si="437">SUM(AA55:AA56)</f>
        <v>0</v>
      </c>
      <c r="AB54" s="282">
        <f t="shared" si="255"/>
        <v>0</v>
      </c>
      <c r="AC54" s="285">
        <f t="shared" ref="AC54" si="438">SUM(AC55:AC56)</f>
        <v>0</v>
      </c>
      <c r="AD54" s="285">
        <f t="shared" ref="AD54" si="439">SUM(AD55:AD56)</f>
        <v>0</v>
      </c>
      <c r="AE54" s="282">
        <f t="shared" si="258"/>
        <v>0</v>
      </c>
      <c r="AF54" s="285">
        <f t="shared" ref="AF54" si="440">SUM(AF55:AF56)</f>
        <v>0</v>
      </c>
      <c r="AG54" s="285">
        <f t="shared" ref="AG54" si="441">SUM(AG55:AG56)</f>
        <v>0</v>
      </c>
      <c r="AH54" s="282">
        <f t="shared" si="261"/>
        <v>0</v>
      </c>
      <c r="AI54" s="312">
        <f t="shared" ref="AI54" si="442">SUM(AI55:AI56)</f>
        <v>0</v>
      </c>
      <c r="AJ54" s="312">
        <f t="shared" ref="AJ54" si="443">SUM(AJ55:AJ56)</f>
        <v>0</v>
      </c>
      <c r="AK54" s="309">
        <f t="shared" si="264"/>
        <v>0</v>
      </c>
      <c r="AL54" s="314">
        <f t="shared" ref="AL54" si="444">SUM(AL55:AL56)</f>
        <v>525</v>
      </c>
      <c r="AM54" s="314">
        <f t="shared" ref="AM54" si="445">SUM(AM55:AM56)</f>
        <v>0</v>
      </c>
      <c r="AN54" s="308">
        <f t="shared" si="267"/>
        <v>0</v>
      </c>
      <c r="AO54" s="314">
        <f t="shared" ref="AO54" si="446">SUM(AO55:AO56)</f>
        <v>0</v>
      </c>
      <c r="AP54" s="314">
        <f t="shared" ref="AP54" si="447">SUM(AP55:AP56)</f>
        <v>0</v>
      </c>
      <c r="AQ54" s="309">
        <f t="shared" si="270"/>
        <v>0</v>
      </c>
      <c r="AR54" s="433"/>
    </row>
    <row r="55" spans="1:44" ht="39.950000000000003" customHeight="1">
      <c r="A55" s="436"/>
      <c r="B55" s="415"/>
      <c r="C55" s="416"/>
      <c r="D55" s="173" t="s">
        <v>7</v>
      </c>
      <c r="E55" s="169">
        <f t="shared" si="198"/>
        <v>525</v>
      </c>
      <c r="F55" s="169">
        <f t="shared" si="199"/>
        <v>0</v>
      </c>
      <c r="G55" s="170">
        <f t="shared" si="200"/>
        <v>0</v>
      </c>
      <c r="H55" s="238"/>
      <c r="I55" s="238"/>
      <c r="J55" s="236">
        <f t="shared" si="202"/>
        <v>0</v>
      </c>
      <c r="K55" s="238"/>
      <c r="L55" s="238"/>
      <c r="M55" s="236">
        <f t="shared" si="240"/>
        <v>0</v>
      </c>
      <c r="N55" s="238"/>
      <c r="O55" s="238"/>
      <c r="P55" s="236">
        <f t="shared" si="243"/>
        <v>0</v>
      </c>
      <c r="Q55" s="259"/>
      <c r="R55" s="259"/>
      <c r="S55" s="257">
        <f t="shared" si="246"/>
        <v>0</v>
      </c>
      <c r="T55" s="259"/>
      <c r="U55" s="259"/>
      <c r="V55" s="257">
        <f t="shared" si="249"/>
        <v>0</v>
      </c>
      <c r="W55" s="259"/>
      <c r="X55" s="259"/>
      <c r="Y55" s="257">
        <f t="shared" si="252"/>
        <v>0</v>
      </c>
      <c r="Z55" s="286"/>
      <c r="AA55" s="286"/>
      <c r="AB55" s="284">
        <f t="shared" si="255"/>
        <v>0</v>
      </c>
      <c r="AC55" s="286"/>
      <c r="AD55" s="286"/>
      <c r="AE55" s="284">
        <f t="shared" si="258"/>
        <v>0</v>
      </c>
      <c r="AF55" s="286"/>
      <c r="AG55" s="286"/>
      <c r="AH55" s="284">
        <f t="shared" si="261"/>
        <v>0</v>
      </c>
      <c r="AI55" s="313"/>
      <c r="AJ55" s="313"/>
      <c r="AK55" s="311">
        <f t="shared" si="264"/>
        <v>0</v>
      </c>
      <c r="AL55" s="315">
        <v>525</v>
      </c>
      <c r="AM55" s="315"/>
      <c r="AN55" s="310">
        <f t="shared" si="267"/>
        <v>0</v>
      </c>
      <c r="AO55" s="315"/>
      <c r="AP55" s="315"/>
      <c r="AQ55" s="311">
        <f t="shared" si="270"/>
        <v>0</v>
      </c>
      <c r="AR55" s="433"/>
    </row>
    <row r="56" spans="1:44" ht="39.950000000000003" customHeight="1">
      <c r="A56" s="436"/>
      <c r="B56" s="415"/>
      <c r="C56" s="416"/>
      <c r="D56" s="173" t="s">
        <v>308</v>
      </c>
      <c r="E56" s="169">
        <f t="shared" si="198"/>
        <v>0</v>
      </c>
      <c r="F56" s="169">
        <f t="shared" si="199"/>
        <v>0</v>
      </c>
      <c r="G56" s="170">
        <f t="shared" si="200"/>
        <v>0</v>
      </c>
      <c r="H56" s="238"/>
      <c r="I56" s="238"/>
      <c r="J56" s="236">
        <f t="shared" si="202"/>
        <v>0</v>
      </c>
      <c r="K56" s="238"/>
      <c r="L56" s="238"/>
      <c r="M56" s="236">
        <f t="shared" si="240"/>
        <v>0</v>
      </c>
      <c r="N56" s="238"/>
      <c r="O56" s="238"/>
      <c r="P56" s="236">
        <f t="shared" si="243"/>
        <v>0</v>
      </c>
      <c r="Q56" s="259"/>
      <c r="R56" s="259"/>
      <c r="S56" s="257">
        <f t="shared" si="246"/>
        <v>0</v>
      </c>
      <c r="T56" s="259"/>
      <c r="U56" s="259"/>
      <c r="V56" s="257">
        <f t="shared" si="249"/>
        <v>0</v>
      </c>
      <c r="W56" s="259"/>
      <c r="X56" s="259"/>
      <c r="Y56" s="257">
        <f t="shared" si="252"/>
        <v>0</v>
      </c>
      <c r="Z56" s="286"/>
      <c r="AA56" s="286"/>
      <c r="AB56" s="284">
        <f t="shared" si="255"/>
        <v>0</v>
      </c>
      <c r="AC56" s="286"/>
      <c r="AD56" s="286"/>
      <c r="AE56" s="284">
        <f t="shared" si="258"/>
        <v>0</v>
      </c>
      <c r="AF56" s="286"/>
      <c r="AG56" s="286"/>
      <c r="AH56" s="284">
        <f t="shared" si="261"/>
        <v>0</v>
      </c>
      <c r="AI56" s="313"/>
      <c r="AJ56" s="313"/>
      <c r="AK56" s="311">
        <f t="shared" si="264"/>
        <v>0</v>
      </c>
      <c r="AL56" s="315"/>
      <c r="AM56" s="315"/>
      <c r="AN56" s="311">
        <f t="shared" si="267"/>
        <v>0</v>
      </c>
      <c r="AO56" s="315"/>
      <c r="AP56" s="315"/>
      <c r="AQ56" s="311">
        <f t="shared" si="270"/>
        <v>0</v>
      </c>
      <c r="AR56" s="433"/>
    </row>
    <row r="57" spans="1:44" ht="39.950000000000003" customHeight="1">
      <c r="A57" s="436" t="s">
        <v>288</v>
      </c>
      <c r="B57" s="415" t="s">
        <v>361</v>
      </c>
      <c r="C57" s="416" t="s">
        <v>394</v>
      </c>
      <c r="D57" s="174" t="s">
        <v>5</v>
      </c>
      <c r="E57" s="175">
        <f t="shared" si="198"/>
        <v>1155</v>
      </c>
      <c r="F57" s="175">
        <f t="shared" si="199"/>
        <v>0</v>
      </c>
      <c r="G57" s="176">
        <f t="shared" si="200"/>
        <v>0</v>
      </c>
      <c r="H57" s="204">
        <f t="shared" ref="H57:I57" si="448">SUM(H58:H59)</f>
        <v>0</v>
      </c>
      <c r="I57" s="204">
        <f t="shared" si="448"/>
        <v>0</v>
      </c>
      <c r="J57" s="197">
        <f t="shared" si="202"/>
        <v>0</v>
      </c>
      <c r="K57" s="204">
        <f t="shared" ref="K57" si="449">SUM(K58:K59)</f>
        <v>0</v>
      </c>
      <c r="L57" s="204">
        <f t="shared" ref="L57" si="450">SUM(L58:L59)</f>
        <v>0</v>
      </c>
      <c r="M57" s="197">
        <f t="shared" si="240"/>
        <v>0</v>
      </c>
      <c r="N57" s="204">
        <f t="shared" ref="N57" si="451">SUM(N58:N59)</f>
        <v>0</v>
      </c>
      <c r="O57" s="204">
        <f t="shared" ref="O57" si="452">SUM(O58:O59)</f>
        <v>0</v>
      </c>
      <c r="P57" s="197">
        <f t="shared" si="243"/>
        <v>0</v>
      </c>
      <c r="Q57" s="258">
        <f t="shared" ref="Q57" si="453">SUM(Q58:Q59)</f>
        <v>0</v>
      </c>
      <c r="R57" s="258">
        <f t="shared" ref="R57" si="454">SUM(R58:R59)</f>
        <v>0</v>
      </c>
      <c r="S57" s="255">
        <f t="shared" si="246"/>
        <v>0</v>
      </c>
      <c r="T57" s="258">
        <f t="shared" ref="T57" si="455">SUM(T58:T59)</f>
        <v>0</v>
      </c>
      <c r="U57" s="258">
        <f t="shared" ref="U57" si="456">SUM(U58:U59)</f>
        <v>0</v>
      </c>
      <c r="V57" s="255">
        <f t="shared" si="249"/>
        <v>0</v>
      </c>
      <c r="W57" s="258">
        <f t="shared" ref="W57" si="457">SUM(W58:W59)</f>
        <v>0</v>
      </c>
      <c r="X57" s="258">
        <f t="shared" ref="X57" si="458">SUM(X58:X59)</f>
        <v>0</v>
      </c>
      <c r="Y57" s="255">
        <f t="shared" si="252"/>
        <v>0</v>
      </c>
      <c r="Z57" s="285">
        <f t="shared" ref="Z57" si="459">SUM(Z58:Z59)</f>
        <v>0</v>
      </c>
      <c r="AA57" s="285">
        <f t="shared" ref="AA57" si="460">SUM(AA58:AA59)</f>
        <v>0</v>
      </c>
      <c r="AB57" s="282">
        <f t="shared" si="255"/>
        <v>0</v>
      </c>
      <c r="AC57" s="285">
        <f t="shared" ref="AC57" si="461">SUM(AC58:AC59)</f>
        <v>0</v>
      </c>
      <c r="AD57" s="285">
        <f t="shared" ref="AD57" si="462">SUM(AD58:AD59)</f>
        <v>0</v>
      </c>
      <c r="AE57" s="282">
        <f t="shared" si="258"/>
        <v>0</v>
      </c>
      <c r="AF57" s="285">
        <f t="shared" ref="AF57" si="463">SUM(AF58:AF59)</f>
        <v>0</v>
      </c>
      <c r="AG57" s="285">
        <f t="shared" ref="AG57" si="464">SUM(AG58:AG59)</f>
        <v>0</v>
      </c>
      <c r="AH57" s="282">
        <f t="shared" si="261"/>
        <v>0</v>
      </c>
      <c r="AI57" s="312">
        <f t="shared" ref="AI57" si="465">SUM(AI58:AI59)</f>
        <v>0</v>
      </c>
      <c r="AJ57" s="312">
        <f t="shared" ref="AJ57" si="466">SUM(AJ58:AJ59)</f>
        <v>0</v>
      </c>
      <c r="AK57" s="309">
        <f t="shared" si="264"/>
        <v>0</v>
      </c>
      <c r="AL57" s="316">
        <f t="shared" ref="AL57" si="467">SUM(AL58:AL59)</f>
        <v>0</v>
      </c>
      <c r="AM57" s="307">
        <f t="shared" ref="AM57" si="468">SUM(AM58:AM59)</f>
        <v>0</v>
      </c>
      <c r="AN57" s="309">
        <f t="shared" si="267"/>
        <v>0</v>
      </c>
      <c r="AO57" s="307">
        <f t="shared" ref="AO57" si="469">SUM(AO58:AO59)</f>
        <v>1155</v>
      </c>
      <c r="AP57" s="307">
        <f t="shared" ref="AP57" si="470">SUM(AP58:AP59)</f>
        <v>0</v>
      </c>
      <c r="AQ57" s="309">
        <f t="shared" si="270"/>
        <v>0</v>
      </c>
      <c r="AR57" s="433"/>
    </row>
    <row r="58" spans="1:44" ht="39.950000000000003" customHeight="1">
      <c r="A58" s="436"/>
      <c r="B58" s="415"/>
      <c r="C58" s="416"/>
      <c r="D58" s="173" t="s">
        <v>7</v>
      </c>
      <c r="E58" s="169">
        <f t="shared" si="198"/>
        <v>1155</v>
      </c>
      <c r="F58" s="169">
        <f t="shared" si="199"/>
        <v>0</v>
      </c>
      <c r="G58" s="170">
        <f t="shared" si="200"/>
        <v>0</v>
      </c>
      <c r="H58" s="238"/>
      <c r="I58" s="238"/>
      <c r="J58" s="236">
        <f t="shared" si="202"/>
        <v>0</v>
      </c>
      <c r="K58" s="238"/>
      <c r="L58" s="238"/>
      <c r="M58" s="236">
        <f t="shared" si="240"/>
        <v>0</v>
      </c>
      <c r="N58" s="238"/>
      <c r="O58" s="238"/>
      <c r="P58" s="236">
        <f t="shared" si="243"/>
        <v>0</v>
      </c>
      <c r="Q58" s="259"/>
      <c r="R58" s="259"/>
      <c r="S58" s="257">
        <f t="shared" si="246"/>
        <v>0</v>
      </c>
      <c r="T58" s="259"/>
      <c r="U58" s="259"/>
      <c r="V58" s="257">
        <f t="shared" si="249"/>
        <v>0</v>
      </c>
      <c r="W58" s="259"/>
      <c r="X58" s="259"/>
      <c r="Y58" s="257">
        <f t="shared" si="252"/>
        <v>0</v>
      </c>
      <c r="Z58" s="286"/>
      <c r="AA58" s="286"/>
      <c r="AB58" s="284">
        <f t="shared" si="255"/>
        <v>0</v>
      </c>
      <c r="AC58" s="286"/>
      <c r="AD58" s="286"/>
      <c r="AE58" s="284">
        <f t="shared" si="258"/>
        <v>0</v>
      </c>
      <c r="AF58" s="286"/>
      <c r="AG58" s="286"/>
      <c r="AH58" s="284">
        <f t="shared" si="261"/>
        <v>0</v>
      </c>
      <c r="AI58" s="313"/>
      <c r="AJ58" s="313"/>
      <c r="AK58" s="311">
        <f t="shared" si="264"/>
        <v>0</v>
      </c>
      <c r="AL58" s="305">
        <v>0</v>
      </c>
      <c r="AM58" s="305"/>
      <c r="AN58" s="311">
        <f t="shared" si="267"/>
        <v>0</v>
      </c>
      <c r="AO58" s="305">
        <v>1155</v>
      </c>
      <c r="AP58" s="305"/>
      <c r="AQ58" s="311">
        <f t="shared" si="270"/>
        <v>0</v>
      </c>
      <c r="AR58" s="433"/>
    </row>
    <row r="59" spans="1:44" ht="39.950000000000003" customHeight="1">
      <c r="A59" s="436"/>
      <c r="B59" s="415"/>
      <c r="C59" s="416"/>
      <c r="D59" s="173" t="s">
        <v>308</v>
      </c>
      <c r="E59" s="169">
        <f t="shared" si="198"/>
        <v>0</v>
      </c>
      <c r="F59" s="169">
        <f t="shared" si="199"/>
        <v>0</v>
      </c>
      <c r="G59" s="170">
        <f t="shared" si="200"/>
        <v>0</v>
      </c>
      <c r="H59" s="238"/>
      <c r="I59" s="238"/>
      <c r="J59" s="236">
        <f t="shared" si="202"/>
        <v>0</v>
      </c>
      <c r="K59" s="238"/>
      <c r="L59" s="238"/>
      <c r="M59" s="236">
        <f t="shared" si="240"/>
        <v>0</v>
      </c>
      <c r="N59" s="238"/>
      <c r="O59" s="238"/>
      <c r="P59" s="236">
        <f t="shared" si="243"/>
        <v>0</v>
      </c>
      <c r="Q59" s="259"/>
      <c r="R59" s="259"/>
      <c r="S59" s="257">
        <f t="shared" si="246"/>
        <v>0</v>
      </c>
      <c r="T59" s="259"/>
      <c r="U59" s="259"/>
      <c r="V59" s="257">
        <f t="shared" si="249"/>
        <v>0</v>
      </c>
      <c r="W59" s="259"/>
      <c r="X59" s="259"/>
      <c r="Y59" s="257">
        <f t="shared" si="252"/>
        <v>0</v>
      </c>
      <c r="Z59" s="286"/>
      <c r="AA59" s="286"/>
      <c r="AB59" s="284">
        <f t="shared" si="255"/>
        <v>0</v>
      </c>
      <c r="AC59" s="286"/>
      <c r="AD59" s="286"/>
      <c r="AE59" s="284">
        <f t="shared" si="258"/>
        <v>0</v>
      </c>
      <c r="AF59" s="286"/>
      <c r="AG59" s="286"/>
      <c r="AH59" s="284">
        <f t="shared" si="261"/>
        <v>0</v>
      </c>
      <c r="AI59" s="313"/>
      <c r="AJ59" s="313"/>
      <c r="AK59" s="311">
        <f t="shared" si="264"/>
        <v>0</v>
      </c>
      <c r="AL59" s="313"/>
      <c r="AM59" s="313"/>
      <c r="AN59" s="311">
        <f t="shared" si="267"/>
        <v>0</v>
      </c>
      <c r="AO59" s="313"/>
      <c r="AP59" s="313"/>
      <c r="AQ59" s="311">
        <f t="shared" si="270"/>
        <v>0</v>
      </c>
      <c r="AR59" s="433"/>
    </row>
    <row r="60" spans="1:44" ht="39.950000000000003" customHeight="1">
      <c r="A60" s="436" t="s">
        <v>289</v>
      </c>
      <c r="B60" s="415" t="s">
        <v>362</v>
      </c>
      <c r="C60" s="416" t="s">
        <v>394</v>
      </c>
      <c r="D60" s="174" t="s">
        <v>5</v>
      </c>
      <c r="E60" s="175">
        <f t="shared" si="198"/>
        <v>3832</v>
      </c>
      <c r="F60" s="175">
        <f t="shared" si="199"/>
        <v>0</v>
      </c>
      <c r="G60" s="176">
        <f t="shared" si="200"/>
        <v>0</v>
      </c>
      <c r="H60" s="204">
        <f>SUM(H61:H62)</f>
        <v>0</v>
      </c>
      <c r="I60" s="204">
        <f>SUM(I61:I62)</f>
        <v>0</v>
      </c>
      <c r="J60" s="197">
        <f>IF(I60,I60/H60*100,0)</f>
        <v>0</v>
      </c>
      <c r="K60" s="204">
        <f t="shared" ref="K60:L60" si="471">SUM(K61:K62)</f>
        <v>0</v>
      </c>
      <c r="L60" s="204">
        <f t="shared" si="471"/>
        <v>0</v>
      </c>
      <c r="M60" s="197">
        <f t="shared" ref="M60:M65" si="472">IF(L60,L60/K60*100,0)</f>
        <v>0</v>
      </c>
      <c r="N60" s="204">
        <f t="shared" ref="N60:O60" si="473">SUM(N61:N62)</f>
        <v>0</v>
      </c>
      <c r="O60" s="204">
        <f t="shared" si="473"/>
        <v>0</v>
      </c>
      <c r="P60" s="197">
        <f t="shared" ref="P60:P65" si="474">IF(O60,O60/N60*100,0)</f>
        <v>0</v>
      </c>
      <c r="Q60" s="258">
        <f t="shared" ref="Q60" si="475">SUM(Q61:Q62)</f>
        <v>931.5</v>
      </c>
      <c r="R60" s="258">
        <f t="shared" ref="R60" si="476">SUM(R61:R62)</f>
        <v>0</v>
      </c>
      <c r="S60" s="255">
        <f t="shared" ref="S60:S65" si="477">IF(R60,R60/Q60*100,0)</f>
        <v>0</v>
      </c>
      <c r="T60" s="258">
        <f t="shared" ref="T60:U60" si="478">SUM(T61:T62)</f>
        <v>0</v>
      </c>
      <c r="U60" s="258">
        <f t="shared" si="478"/>
        <v>0</v>
      </c>
      <c r="V60" s="255">
        <f t="shared" ref="V60:V65" si="479">IF(U60,U60/T60*100,0)</f>
        <v>0</v>
      </c>
      <c r="W60" s="258">
        <f t="shared" ref="W60:X60" si="480">SUM(W61:W62)</f>
        <v>0</v>
      </c>
      <c r="X60" s="258">
        <f t="shared" si="480"/>
        <v>0</v>
      </c>
      <c r="Y60" s="255">
        <f t="shared" ref="Y60:Y65" si="481">IF(X60,X60/W60*100,0)</f>
        <v>0</v>
      </c>
      <c r="Z60" s="289">
        <f t="shared" ref="Z60:AA60" si="482">SUM(Z61:Z62)</f>
        <v>966</v>
      </c>
      <c r="AA60" s="289">
        <f t="shared" si="482"/>
        <v>0</v>
      </c>
      <c r="AB60" s="282">
        <f t="shared" ref="AB60:AB65" si="483">IF(AA60,AA60/Z60*100,0)</f>
        <v>0</v>
      </c>
      <c r="AC60" s="285">
        <f t="shared" ref="AC60:AD60" si="484">SUM(AC61:AC62)</f>
        <v>0</v>
      </c>
      <c r="AD60" s="285">
        <f t="shared" si="484"/>
        <v>0</v>
      </c>
      <c r="AE60" s="282">
        <f t="shared" ref="AE60:AE65" si="485">IF(AD60,AD60/AC60*100,0)</f>
        <v>0</v>
      </c>
      <c r="AF60" s="285">
        <f t="shared" ref="AF60:AG60" si="486">SUM(AF61:AF62)</f>
        <v>0</v>
      </c>
      <c r="AG60" s="285">
        <f t="shared" si="486"/>
        <v>0</v>
      </c>
      <c r="AH60" s="282">
        <f t="shared" ref="AH60:AH65" si="487">IF(AG60,AG60/AF60*100,0)</f>
        <v>0</v>
      </c>
      <c r="AI60" s="312">
        <f t="shared" ref="AI60:AJ60" si="488">SUM(AI61:AI62)</f>
        <v>966</v>
      </c>
      <c r="AJ60" s="312">
        <f t="shared" si="488"/>
        <v>0</v>
      </c>
      <c r="AK60" s="309">
        <f t="shared" ref="AK60:AK65" si="489">IF(AJ60,AJ60/AI60*100,0)</f>
        <v>0</v>
      </c>
      <c r="AL60" s="312">
        <f t="shared" ref="AL60:AM60" si="490">SUM(AL61:AL62)</f>
        <v>0</v>
      </c>
      <c r="AM60" s="312">
        <f t="shared" si="490"/>
        <v>0</v>
      </c>
      <c r="AN60" s="309">
        <f t="shared" ref="AN60:AN65" si="491">IF(AM60,AM60/AL60*100,0)</f>
        <v>0</v>
      </c>
      <c r="AO60" s="312">
        <f t="shared" ref="AO60:AP60" si="492">SUM(AO61:AO62)</f>
        <v>968.5</v>
      </c>
      <c r="AP60" s="312">
        <f t="shared" si="492"/>
        <v>0</v>
      </c>
      <c r="AQ60" s="309">
        <f t="shared" ref="AQ60:AQ65" si="493">IF(AP60,AP60/AO60*100,0)</f>
        <v>0</v>
      </c>
      <c r="AR60" s="433"/>
    </row>
    <row r="61" spans="1:44" ht="39.950000000000003" customHeight="1">
      <c r="A61" s="436"/>
      <c r="B61" s="415"/>
      <c r="C61" s="416"/>
      <c r="D61" s="173" t="s">
        <v>7</v>
      </c>
      <c r="E61" s="169">
        <f t="shared" si="198"/>
        <v>3832</v>
      </c>
      <c r="F61" s="169">
        <f t="shared" si="199"/>
        <v>0</v>
      </c>
      <c r="G61" s="170">
        <f t="shared" si="200"/>
        <v>0</v>
      </c>
      <c r="H61" s="238"/>
      <c r="I61" s="238"/>
      <c r="J61" s="236">
        <f t="shared" ref="J61:J63" si="494">IF(I61,I61/H61*100,0)</f>
        <v>0</v>
      </c>
      <c r="K61" s="238"/>
      <c r="L61" s="238"/>
      <c r="M61" s="236">
        <f t="shared" si="472"/>
        <v>0</v>
      </c>
      <c r="N61" s="238"/>
      <c r="O61" s="238"/>
      <c r="P61" s="236">
        <f t="shared" si="474"/>
        <v>0</v>
      </c>
      <c r="Q61" s="259">
        <v>931.5</v>
      </c>
      <c r="R61" s="259"/>
      <c r="S61" s="257">
        <f t="shared" si="477"/>
        <v>0</v>
      </c>
      <c r="T61" s="259"/>
      <c r="U61" s="259"/>
      <c r="V61" s="257">
        <f t="shared" si="479"/>
        <v>0</v>
      </c>
      <c r="W61" s="259"/>
      <c r="X61" s="259"/>
      <c r="Y61" s="257">
        <f t="shared" si="481"/>
        <v>0</v>
      </c>
      <c r="Z61" s="290">
        <v>966</v>
      </c>
      <c r="AA61" s="290"/>
      <c r="AB61" s="284">
        <f t="shared" si="483"/>
        <v>0</v>
      </c>
      <c r="AC61" s="286"/>
      <c r="AD61" s="286"/>
      <c r="AE61" s="284">
        <f t="shared" si="485"/>
        <v>0</v>
      </c>
      <c r="AF61" s="286"/>
      <c r="AG61" s="286"/>
      <c r="AH61" s="284">
        <f t="shared" si="487"/>
        <v>0</v>
      </c>
      <c r="AI61" s="305">
        <v>966</v>
      </c>
      <c r="AJ61" s="313"/>
      <c r="AK61" s="311">
        <f t="shared" si="489"/>
        <v>0</v>
      </c>
      <c r="AL61" s="313"/>
      <c r="AM61" s="313"/>
      <c r="AN61" s="311">
        <f t="shared" si="491"/>
        <v>0</v>
      </c>
      <c r="AO61" s="343">
        <v>968.5</v>
      </c>
      <c r="AP61" s="313"/>
      <c r="AQ61" s="311">
        <f t="shared" si="493"/>
        <v>0</v>
      </c>
      <c r="AR61" s="433"/>
    </row>
    <row r="62" spans="1:44" ht="39.950000000000003" customHeight="1">
      <c r="A62" s="436"/>
      <c r="B62" s="415"/>
      <c r="C62" s="416"/>
      <c r="D62" s="173" t="s">
        <v>308</v>
      </c>
      <c r="E62" s="169">
        <f t="shared" si="198"/>
        <v>0</v>
      </c>
      <c r="F62" s="169">
        <f t="shared" si="199"/>
        <v>0</v>
      </c>
      <c r="G62" s="170">
        <f>IF(F62,F62/E62*100,0)</f>
        <v>0</v>
      </c>
      <c r="H62" s="238"/>
      <c r="I62" s="238"/>
      <c r="J62" s="236">
        <f t="shared" si="494"/>
        <v>0</v>
      </c>
      <c r="K62" s="238"/>
      <c r="L62" s="238"/>
      <c r="M62" s="236">
        <f t="shared" si="472"/>
        <v>0</v>
      </c>
      <c r="N62" s="238"/>
      <c r="O62" s="238"/>
      <c r="P62" s="236">
        <f t="shared" si="474"/>
        <v>0</v>
      </c>
      <c r="Q62" s="259"/>
      <c r="R62" s="259"/>
      <c r="S62" s="257">
        <f t="shared" si="477"/>
        <v>0</v>
      </c>
      <c r="T62" s="259"/>
      <c r="U62" s="259"/>
      <c r="V62" s="257">
        <f t="shared" si="479"/>
        <v>0</v>
      </c>
      <c r="W62" s="259"/>
      <c r="X62" s="259"/>
      <c r="Y62" s="257">
        <f t="shared" si="481"/>
        <v>0</v>
      </c>
      <c r="Z62" s="286"/>
      <c r="AA62" s="286"/>
      <c r="AB62" s="284">
        <f t="shared" si="483"/>
        <v>0</v>
      </c>
      <c r="AC62" s="286"/>
      <c r="AD62" s="286"/>
      <c r="AE62" s="284">
        <f t="shared" si="485"/>
        <v>0</v>
      </c>
      <c r="AF62" s="286"/>
      <c r="AG62" s="286"/>
      <c r="AH62" s="284">
        <f t="shared" si="487"/>
        <v>0</v>
      </c>
      <c r="AI62" s="313"/>
      <c r="AJ62" s="313"/>
      <c r="AK62" s="311">
        <f t="shared" si="489"/>
        <v>0</v>
      </c>
      <c r="AL62" s="313"/>
      <c r="AM62" s="313"/>
      <c r="AN62" s="311">
        <f t="shared" si="491"/>
        <v>0</v>
      </c>
      <c r="AO62" s="313"/>
      <c r="AP62" s="313"/>
      <c r="AQ62" s="311">
        <f t="shared" si="493"/>
        <v>0</v>
      </c>
      <c r="AR62" s="433"/>
    </row>
    <row r="63" spans="1:44" s="202" customFormat="1" ht="39.950000000000003" customHeight="1">
      <c r="A63" s="482" t="s">
        <v>242</v>
      </c>
      <c r="B63" s="401" t="s">
        <v>363</v>
      </c>
      <c r="C63" s="402" t="s">
        <v>394</v>
      </c>
      <c r="D63" s="193" t="s">
        <v>5</v>
      </c>
      <c r="E63" s="194">
        <f t="shared" ref="E63:F77" si="495">H63+K63+N63+Q63+T63+W63+Z63+AC63+AF63+AI63+AL63+AO63</f>
        <v>9585.4171499999993</v>
      </c>
      <c r="F63" s="194">
        <f t="shared" ref="F63:F77" si="496">I63+L63+O63+R63+U63+X63+AA63+AD63+AG63+AJ63+AM63+AP63</f>
        <v>493.39051999999998</v>
      </c>
      <c r="G63" s="195">
        <f t="shared" ref="G63:G77" si="497">IF(F63,F63/E63*100,0)</f>
        <v>5.1473035787493089</v>
      </c>
      <c r="H63" s="194">
        <f t="shared" ref="H63:I63" si="498">SUM(H64:H65)</f>
        <v>0</v>
      </c>
      <c r="I63" s="194">
        <f t="shared" si="498"/>
        <v>0</v>
      </c>
      <c r="J63" s="197">
        <f t="shared" si="494"/>
        <v>0</v>
      </c>
      <c r="K63" s="194">
        <f t="shared" ref="K63:L63" si="499">SUM(K64:K65)</f>
        <v>493.39051999999998</v>
      </c>
      <c r="L63" s="194">
        <f t="shared" si="499"/>
        <v>493.39051999999998</v>
      </c>
      <c r="M63" s="197">
        <f t="shared" si="472"/>
        <v>100</v>
      </c>
      <c r="N63" s="194">
        <f t="shared" ref="N63:O63" si="500">SUM(N64:N65)</f>
        <v>593.34051999999997</v>
      </c>
      <c r="O63" s="194">
        <f t="shared" si="500"/>
        <v>0</v>
      </c>
      <c r="P63" s="197">
        <f t="shared" si="474"/>
        <v>0</v>
      </c>
      <c r="Q63" s="260">
        <f t="shared" ref="Q63:R63" si="501">SUM(Q64:Q65)</f>
        <v>983.29052000000001</v>
      </c>
      <c r="R63" s="260">
        <f t="shared" si="501"/>
        <v>0</v>
      </c>
      <c r="S63" s="255">
        <f t="shared" si="477"/>
        <v>0</v>
      </c>
      <c r="T63" s="260">
        <f t="shared" ref="T63:U63" si="502">SUM(T64:T65)</f>
        <v>441.74092999999999</v>
      </c>
      <c r="U63" s="260">
        <f t="shared" si="502"/>
        <v>0</v>
      </c>
      <c r="V63" s="255">
        <f t="shared" si="479"/>
        <v>0</v>
      </c>
      <c r="W63" s="260">
        <f t="shared" ref="W63:X63" si="503">SUM(W64:W65)</f>
        <v>776.28967999999998</v>
      </c>
      <c r="X63" s="260">
        <f t="shared" si="503"/>
        <v>0</v>
      </c>
      <c r="Y63" s="255">
        <f t="shared" si="481"/>
        <v>0</v>
      </c>
      <c r="Z63" s="287">
        <f t="shared" ref="Z63:AA63" si="504">SUM(Z64:Z65)</f>
        <v>607.23784000000001</v>
      </c>
      <c r="AA63" s="287">
        <f t="shared" si="504"/>
        <v>0</v>
      </c>
      <c r="AB63" s="282">
        <f t="shared" si="483"/>
        <v>0</v>
      </c>
      <c r="AC63" s="287">
        <f t="shared" ref="AC63:AD63" si="505">SUM(AC64:AC65)</f>
        <v>484.75537000000003</v>
      </c>
      <c r="AD63" s="287">
        <f t="shared" si="505"/>
        <v>0</v>
      </c>
      <c r="AE63" s="282">
        <f t="shared" si="485"/>
        <v>0</v>
      </c>
      <c r="AF63" s="287">
        <f t="shared" ref="AF63:AG63" si="506">SUM(AF64:AF65)</f>
        <v>465.20551999999998</v>
      </c>
      <c r="AG63" s="287">
        <f t="shared" si="506"/>
        <v>0</v>
      </c>
      <c r="AH63" s="282">
        <f t="shared" si="487"/>
        <v>0</v>
      </c>
      <c r="AI63" s="314">
        <f t="shared" ref="AI63:AJ63" si="507">SUM(AI64:AI65)</f>
        <v>444.11952000000002</v>
      </c>
      <c r="AJ63" s="314">
        <f t="shared" si="507"/>
        <v>0</v>
      </c>
      <c r="AK63" s="309">
        <f t="shared" si="489"/>
        <v>0</v>
      </c>
      <c r="AL63" s="314">
        <f t="shared" ref="AL63:AM63" si="508">SUM(AL64:AL65)</f>
        <v>516.08452</v>
      </c>
      <c r="AM63" s="314">
        <f t="shared" si="508"/>
        <v>0</v>
      </c>
      <c r="AN63" s="308">
        <f t="shared" si="491"/>
        <v>0</v>
      </c>
      <c r="AO63" s="314">
        <f t="shared" ref="AO63:AP63" si="509">SUM(AO64:AO65)</f>
        <v>3779.9622100000001</v>
      </c>
      <c r="AP63" s="314">
        <f t="shared" si="509"/>
        <v>0</v>
      </c>
      <c r="AQ63" s="309">
        <f t="shared" si="493"/>
        <v>0</v>
      </c>
      <c r="AR63" s="421"/>
    </row>
    <row r="64" spans="1:44" s="202" customFormat="1" ht="39.950000000000003" customHeight="1">
      <c r="A64" s="483"/>
      <c r="B64" s="401"/>
      <c r="C64" s="402"/>
      <c r="D64" s="201" t="s">
        <v>228</v>
      </c>
      <c r="E64" s="354">
        <f t="shared" si="495"/>
        <v>9585.4171499999993</v>
      </c>
      <c r="F64" s="354">
        <f t="shared" si="496"/>
        <v>493.39051999999998</v>
      </c>
      <c r="G64" s="200">
        <f t="shared" si="497"/>
        <v>5.1473035787493089</v>
      </c>
      <c r="H64" s="237">
        <f>H67+H70+H73+H76+H79+H82+H85+H88</f>
        <v>0</v>
      </c>
      <c r="I64" s="237">
        <f>I67+I70+I73+I76+I79+I82+I85+I88</f>
        <v>0</v>
      </c>
      <c r="J64" s="236">
        <f t="shared" ref="J64:J77" si="510">IF(I64,I64/H64*100,0)</f>
        <v>0</v>
      </c>
      <c r="K64" s="237">
        <f t="shared" ref="K64:L64" si="511">K67+K70+K73+K76+K79+K82+K85+K88</f>
        <v>493.39051999999998</v>
      </c>
      <c r="L64" s="237">
        <f t="shared" si="511"/>
        <v>493.39051999999998</v>
      </c>
      <c r="M64" s="236">
        <f t="shared" si="472"/>
        <v>100</v>
      </c>
      <c r="N64" s="237">
        <f t="shared" ref="N64:O64" si="512">N67+N70+N73+N76+N79+N82+N85+N88</f>
        <v>593.34051999999997</v>
      </c>
      <c r="O64" s="237">
        <f t="shared" si="512"/>
        <v>0</v>
      </c>
      <c r="P64" s="236">
        <f t="shared" si="474"/>
        <v>0</v>
      </c>
      <c r="Q64" s="261">
        <f t="shared" ref="Q64:R64" si="513">Q67+Q70+Q73+Q76+Q79+Q82+Q85+Q88</f>
        <v>983.29052000000001</v>
      </c>
      <c r="R64" s="261">
        <f t="shared" si="513"/>
        <v>0</v>
      </c>
      <c r="S64" s="257">
        <f t="shared" si="477"/>
        <v>0</v>
      </c>
      <c r="T64" s="261">
        <f t="shared" ref="T64:U64" si="514">T67+T70+T73+T76+T79+T82+T85+T88</f>
        <v>441.74092999999999</v>
      </c>
      <c r="U64" s="261">
        <f t="shared" si="514"/>
        <v>0</v>
      </c>
      <c r="V64" s="257">
        <f t="shared" si="479"/>
        <v>0</v>
      </c>
      <c r="W64" s="261">
        <f t="shared" ref="W64:X64" si="515">W67+W70+W73+W76+W79+W82+W85+W88</f>
        <v>776.28967999999998</v>
      </c>
      <c r="X64" s="261">
        <f t="shared" si="515"/>
        <v>0</v>
      </c>
      <c r="Y64" s="257">
        <f t="shared" si="481"/>
        <v>0</v>
      </c>
      <c r="Z64" s="288">
        <f t="shared" ref="Z64:AA64" si="516">Z67+Z70+Z73+Z76+Z79+Z82+Z85+Z88</f>
        <v>607.23784000000001</v>
      </c>
      <c r="AA64" s="288">
        <f t="shared" si="516"/>
        <v>0</v>
      </c>
      <c r="AB64" s="284">
        <f t="shared" si="483"/>
        <v>0</v>
      </c>
      <c r="AC64" s="288">
        <f t="shared" ref="AC64:AD64" si="517">AC67+AC70+AC73+AC76+AC79+AC82+AC85+AC88</f>
        <v>484.75537000000003</v>
      </c>
      <c r="AD64" s="288">
        <f t="shared" si="517"/>
        <v>0</v>
      </c>
      <c r="AE64" s="284">
        <f t="shared" si="485"/>
        <v>0</v>
      </c>
      <c r="AF64" s="288">
        <f t="shared" ref="AF64:AG64" si="518">AF67+AF70+AF73+AF76+AF79+AF82+AF85+AF88</f>
        <v>465.20551999999998</v>
      </c>
      <c r="AG64" s="288">
        <f t="shared" si="518"/>
        <v>0</v>
      </c>
      <c r="AH64" s="284">
        <f t="shared" si="487"/>
        <v>0</v>
      </c>
      <c r="AI64" s="315">
        <f t="shared" ref="AI64:AJ64" si="519">AI67+AI70+AI73+AI76+AI79+AI82+AI85+AI88</f>
        <v>444.11952000000002</v>
      </c>
      <c r="AJ64" s="315">
        <f t="shared" si="519"/>
        <v>0</v>
      </c>
      <c r="AK64" s="311">
        <f t="shared" si="489"/>
        <v>0</v>
      </c>
      <c r="AL64" s="315">
        <f t="shared" ref="AL64:AM64" si="520">AL67+AL70+AL73+AL76+AL79+AL82+AL85+AL88</f>
        <v>516.08452</v>
      </c>
      <c r="AM64" s="315">
        <f t="shared" si="520"/>
        <v>0</v>
      </c>
      <c r="AN64" s="310">
        <f t="shared" si="491"/>
        <v>0</v>
      </c>
      <c r="AO64" s="315">
        <f t="shared" ref="AO64:AP64" si="521">AO67+AO70+AO73+AO76+AO79+AO82+AO85+AO88</f>
        <v>3779.9622100000001</v>
      </c>
      <c r="AP64" s="315">
        <f t="shared" si="521"/>
        <v>0</v>
      </c>
      <c r="AQ64" s="311">
        <f t="shared" si="493"/>
        <v>0</v>
      </c>
      <c r="AR64" s="422"/>
    </row>
    <row r="65" spans="1:45" s="202" customFormat="1" ht="39.950000000000003" customHeight="1">
      <c r="A65" s="484"/>
      <c r="B65" s="401"/>
      <c r="C65" s="402"/>
      <c r="D65" s="198" t="s">
        <v>308</v>
      </c>
      <c r="E65" s="199">
        <f t="shared" si="495"/>
        <v>0</v>
      </c>
      <c r="F65" s="199">
        <f t="shared" si="496"/>
        <v>0</v>
      </c>
      <c r="G65" s="200">
        <f t="shared" si="497"/>
        <v>0</v>
      </c>
      <c r="H65" s="237">
        <f>H68+H71+H74+H77+H80+H83+H86+H89</f>
        <v>0</v>
      </c>
      <c r="I65" s="237">
        <f>I68+I71+I74+I77+I80+I83+I86+I89</f>
        <v>0</v>
      </c>
      <c r="J65" s="236">
        <f t="shared" si="510"/>
        <v>0</v>
      </c>
      <c r="K65" s="237">
        <f t="shared" ref="K65:L65" si="522">K68+K71+K74+K77+K80+K83+K86+K89</f>
        <v>0</v>
      </c>
      <c r="L65" s="237">
        <f t="shared" si="522"/>
        <v>0</v>
      </c>
      <c r="M65" s="236">
        <f t="shared" si="472"/>
        <v>0</v>
      </c>
      <c r="N65" s="237">
        <f t="shared" ref="N65:O65" si="523">N68+N71+N74+N77+N80+N83+N86+N89</f>
        <v>0</v>
      </c>
      <c r="O65" s="237">
        <f t="shared" si="523"/>
        <v>0</v>
      </c>
      <c r="P65" s="236">
        <f t="shared" si="474"/>
        <v>0</v>
      </c>
      <c r="Q65" s="261">
        <f t="shared" ref="Q65:R65" si="524">Q68+Q71+Q74+Q77+Q80+Q83+Q86+Q89</f>
        <v>0</v>
      </c>
      <c r="R65" s="261">
        <f t="shared" si="524"/>
        <v>0</v>
      </c>
      <c r="S65" s="257">
        <f t="shared" si="477"/>
        <v>0</v>
      </c>
      <c r="T65" s="261">
        <f t="shared" ref="T65:U65" si="525">T68+T71+T74+T77+T80+T83+T86+T89</f>
        <v>0</v>
      </c>
      <c r="U65" s="261">
        <f t="shared" si="525"/>
        <v>0</v>
      </c>
      <c r="V65" s="257">
        <f t="shared" si="479"/>
        <v>0</v>
      </c>
      <c r="W65" s="261">
        <f t="shared" ref="W65:X65" si="526">W68+W71+W74+W77+W80+W83+W86+W89</f>
        <v>0</v>
      </c>
      <c r="X65" s="261">
        <f t="shared" si="526"/>
        <v>0</v>
      </c>
      <c r="Y65" s="257">
        <f t="shared" si="481"/>
        <v>0</v>
      </c>
      <c r="Z65" s="288">
        <f t="shared" ref="Z65:AA65" si="527">Z68+Z71+Z74+Z77+Z80+Z83+Z86+Z89</f>
        <v>0</v>
      </c>
      <c r="AA65" s="288">
        <f t="shared" si="527"/>
        <v>0</v>
      </c>
      <c r="AB65" s="284">
        <f t="shared" si="483"/>
        <v>0</v>
      </c>
      <c r="AC65" s="288">
        <f t="shared" ref="AC65:AD65" si="528">AC68+AC71+AC74+AC77+AC80+AC83+AC86+AC89</f>
        <v>0</v>
      </c>
      <c r="AD65" s="288">
        <f t="shared" si="528"/>
        <v>0</v>
      </c>
      <c r="AE65" s="284">
        <f t="shared" si="485"/>
        <v>0</v>
      </c>
      <c r="AF65" s="288">
        <f t="shared" ref="AF65:AG65" si="529">AF68+AF71+AF74+AF77+AF80+AF83+AF86+AF89</f>
        <v>0</v>
      </c>
      <c r="AG65" s="288">
        <f t="shared" si="529"/>
        <v>0</v>
      </c>
      <c r="AH65" s="284">
        <f t="shared" si="487"/>
        <v>0</v>
      </c>
      <c r="AI65" s="315">
        <f t="shared" ref="AI65:AJ65" si="530">AI68+AI71+AI74+AI77+AI80+AI83+AI86+AI89</f>
        <v>0</v>
      </c>
      <c r="AJ65" s="315">
        <f t="shared" si="530"/>
        <v>0</v>
      </c>
      <c r="AK65" s="311">
        <f t="shared" si="489"/>
        <v>0</v>
      </c>
      <c r="AL65" s="315">
        <f t="shared" ref="AL65:AM65" si="531">AL68+AL71+AL74+AL77+AL80+AL83+AL86+AL89</f>
        <v>0</v>
      </c>
      <c r="AM65" s="315">
        <f t="shared" si="531"/>
        <v>0</v>
      </c>
      <c r="AN65" s="311">
        <f t="shared" si="491"/>
        <v>0</v>
      </c>
      <c r="AO65" s="315">
        <f t="shared" ref="AO65:AP65" si="532">AO68+AO71+AO74+AO77+AO80+AO83+AO86+AO89</f>
        <v>0</v>
      </c>
      <c r="AP65" s="315">
        <f t="shared" si="532"/>
        <v>0</v>
      </c>
      <c r="AQ65" s="311">
        <f t="shared" si="493"/>
        <v>0</v>
      </c>
      <c r="AR65" s="423"/>
    </row>
    <row r="66" spans="1:45" ht="39.950000000000003" customHeight="1">
      <c r="A66" s="394" t="s">
        <v>231</v>
      </c>
      <c r="B66" s="398" t="s">
        <v>364</v>
      </c>
      <c r="C66" s="417" t="s">
        <v>395</v>
      </c>
      <c r="D66" s="174" t="s">
        <v>5</v>
      </c>
      <c r="E66" s="175">
        <f t="shared" si="495"/>
        <v>912</v>
      </c>
      <c r="F66" s="175">
        <f t="shared" si="496"/>
        <v>0</v>
      </c>
      <c r="G66" s="176">
        <f t="shared" si="497"/>
        <v>0</v>
      </c>
      <c r="H66" s="204">
        <f t="shared" ref="H66:I66" si="533">SUM(H67:H68)</f>
        <v>0</v>
      </c>
      <c r="I66" s="204">
        <f t="shared" si="533"/>
        <v>0</v>
      </c>
      <c r="J66" s="197">
        <f t="shared" si="510"/>
        <v>0</v>
      </c>
      <c r="K66" s="204">
        <f t="shared" ref="K66:L66" si="534">SUM(K67:K68)</f>
        <v>0</v>
      </c>
      <c r="L66" s="204">
        <f t="shared" si="534"/>
        <v>0</v>
      </c>
      <c r="M66" s="197">
        <f t="shared" ref="M66:M77" si="535">IF(L66,L66/K66*100,0)</f>
        <v>0</v>
      </c>
      <c r="N66" s="204">
        <f t="shared" ref="N66:O66" si="536">SUM(N67:N68)</f>
        <v>0</v>
      </c>
      <c r="O66" s="204">
        <f t="shared" si="536"/>
        <v>0</v>
      </c>
      <c r="P66" s="197">
        <f t="shared" ref="P66:P77" si="537">IF(O66,O66/N66*100,0)</f>
        <v>0</v>
      </c>
      <c r="Q66" s="258">
        <f t="shared" ref="Q66:U66" si="538">SUM(Q67:Q68)</f>
        <v>0</v>
      </c>
      <c r="R66" s="258">
        <f t="shared" si="538"/>
        <v>0</v>
      </c>
      <c r="S66" s="255">
        <f t="shared" ref="S66:S77" si="539">IF(R66,R66/Q66*100,0)</f>
        <v>0</v>
      </c>
      <c r="T66" s="262">
        <f t="shared" si="538"/>
        <v>0</v>
      </c>
      <c r="U66" s="262">
        <f t="shared" si="538"/>
        <v>0</v>
      </c>
      <c r="V66" s="255">
        <f t="shared" ref="V66:V77" si="540">IF(U66,U66/T66*100,0)</f>
        <v>0</v>
      </c>
      <c r="W66" s="258">
        <f t="shared" ref="W66:X66" si="541">SUM(W67:W68)</f>
        <v>0</v>
      </c>
      <c r="X66" s="258">
        <f t="shared" si="541"/>
        <v>0</v>
      </c>
      <c r="Y66" s="255">
        <f t="shared" ref="Y66:Y77" si="542">IF(X66,X66/W66*100,0)</f>
        <v>0</v>
      </c>
      <c r="Z66" s="285">
        <f t="shared" ref="Z66:AA66" si="543">SUM(Z67:Z68)</f>
        <v>0</v>
      </c>
      <c r="AA66" s="285">
        <f t="shared" si="543"/>
        <v>0</v>
      </c>
      <c r="AB66" s="282">
        <f t="shared" ref="AB66:AB77" si="544">IF(AA66,AA66/Z66*100,0)</f>
        <v>0</v>
      </c>
      <c r="AC66" s="285">
        <f t="shared" ref="AC66:AD66" si="545">SUM(AC67:AC68)</f>
        <v>0</v>
      </c>
      <c r="AD66" s="285">
        <f t="shared" si="545"/>
        <v>0</v>
      </c>
      <c r="AE66" s="282">
        <f t="shared" ref="AE66:AE77" si="546">IF(AD66,AD66/AC66*100,0)</f>
        <v>0</v>
      </c>
      <c r="AF66" s="285">
        <f t="shared" ref="AF66:AG66" si="547">SUM(AF67:AF68)</f>
        <v>0</v>
      </c>
      <c r="AG66" s="285">
        <f t="shared" si="547"/>
        <v>0</v>
      </c>
      <c r="AH66" s="282">
        <f t="shared" ref="AH66:AH77" si="548">IF(AG66,AG66/AF66*100,0)</f>
        <v>0</v>
      </c>
      <c r="AI66" s="312">
        <f t="shared" ref="AI66:AJ66" si="549">SUM(AI67:AI68)</f>
        <v>0</v>
      </c>
      <c r="AJ66" s="312">
        <f t="shared" si="549"/>
        <v>0</v>
      </c>
      <c r="AK66" s="309">
        <f t="shared" ref="AK66:AK77" si="550">IF(AJ66,AJ66/AI66*100,0)</f>
        <v>0</v>
      </c>
      <c r="AL66" s="312">
        <f t="shared" ref="AL66:AM66" si="551">SUM(AL67:AL68)</f>
        <v>0</v>
      </c>
      <c r="AM66" s="312">
        <f t="shared" si="551"/>
        <v>0</v>
      </c>
      <c r="AN66" s="309">
        <f t="shared" ref="AN66:AN79" si="552">IF(AM66,AM66/AL66*100,0)</f>
        <v>0</v>
      </c>
      <c r="AO66" s="314">
        <f t="shared" ref="AO66:AP66" si="553">SUM(AO67:AO68)</f>
        <v>912</v>
      </c>
      <c r="AP66" s="314">
        <f t="shared" si="553"/>
        <v>0</v>
      </c>
      <c r="AQ66" s="309">
        <f t="shared" ref="AQ66:AQ77" si="554">IF(AP66,AP66/AO66*100,0)</f>
        <v>0</v>
      </c>
      <c r="AR66" s="394"/>
    </row>
    <row r="67" spans="1:45" ht="39.950000000000003" customHeight="1">
      <c r="A67" s="395"/>
      <c r="B67" s="398"/>
      <c r="C67" s="417"/>
      <c r="D67" s="191" t="s">
        <v>7</v>
      </c>
      <c r="E67" s="169">
        <f t="shared" si="495"/>
        <v>912</v>
      </c>
      <c r="F67" s="169">
        <f t="shared" si="496"/>
        <v>0</v>
      </c>
      <c r="G67" s="170">
        <f t="shared" si="497"/>
        <v>0</v>
      </c>
      <c r="H67" s="238"/>
      <c r="I67" s="238"/>
      <c r="J67" s="236">
        <f t="shared" si="510"/>
        <v>0</v>
      </c>
      <c r="K67" s="238"/>
      <c r="L67" s="238"/>
      <c r="M67" s="236">
        <f t="shared" si="535"/>
        <v>0</v>
      </c>
      <c r="N67" s="238"/>
      <c r="O67" s="238"/>
      <c r="P67" s="236">
        <f t="shared" si="537"/>
        <v>0</v>
      </c>
      <c r="Q67" s="259"/>
      <c r="R67" s="259"/>
      <c r="S67" s="257">
        <f t="shared" si="539"/>
        <v>0</v>
      </c>
      <c r="T67" s="251"/>
      <c r="U67" s="251"/>
      <c r="V67" s="257">
        <f t="shared" si="540"/>
        <v>0</v>
      </c>
      <c r="W67" s="259"/>
      <c r="X67" s="259"/>
      <c r="Y67" s="257">
        <f t="shared" si="542"/>
        <v>0</v>
      </c>
      <c r="Z67" s="286"/>
      <c r="AA67" s="286"/>
      <c r="AB67" s="284">
        <f t="shared" si="544"/>
        <v>0</v>
      </c>
      <c r="AC67" s="286"/>
      <c r="AD67" s="286"/>
      <c r="AE67" s="284">
        <f t="shared" si="546"/>
        <v>0</v>
      </c>
      <c r="AF67" s="286"/>
      <c r="AG67" s="286"/>
      <c r="AH67" s="284">
        <f t="shared" si="548"/>
        <v>0</v>
      </c>
      <c r="AI67" s="313"/>
      <c r="AJ67" s="313"/>
      <c r="AK67" s="311">
        <f t="shared" si="550"/>
        <v>0</v>
      </c>
      <c r="AL67" s="313"/>
      <c r="AM67" s="313"/>
      <c r="AN67" s="311">
        <f t="shared" si="552"/>
        <v>0</v>
      </c>
      <c r="AO67" s="315">
        <v>912</v>
      </c>
      <c r="AP67" s="315"/>
      <c r="AQ67" s="311">
        <f t="shared" si="554"/>
        <v>0</v>
      </c>
      <c r="AR67" s="395"/>
    </row>
    <row r="68" spans="1:45" ht="97.15" customHeight="1">
      <c r="A68" s="396"/>
      <c r="B68" s="398"/>
      <c r="C68" s="417"/>
      <c r="D68" s="173" t="s">
        <v>308</v>
      </c>
      <c r="E68" s="169">
        <f t="shared" si="495"/>
        <v>0</v>
      </c>
      <c r="F68" s="169">
        <f t="shared" si="496"/>
        <v>0</v>
      </c>
      <c r="G68" s="170">
        <f t="shared" si="497"/>
        <v>0</v>
      </c>
      <c r="H68" s="238"/>
      <c r="I68" s="238"/>
      <c r="J68" s="236">
        <f t="shared" si="510"/>
        <v>0</v>
      </c>
      <c r="K68" s="238"/>
      <c r="L68" s="238"/>
      <c r="M68" s="236">
        <f t="shared" si="535"/>
        <v>0</v>
      </c>
      <c r="N68" s="238"/>
      <c r="O68" s="238"/>
      <c r="P68" s="236">
        <f t="shared" si="537"/>
        <v>0</v>
      </c>
      <c r="Q68" s="259"/>
      <c r="R68" s="259"/>
      <c r="S68" s="257">
        <f t="shared" si="539"/>
        <v>0</v>
      </c>
      <c r="T68" s="259"/>
      <c r="U68" s="259"/>
      <c r="V68" s="257">
        <f t="shared" si="540"/>
        <v>0</v>
      </c>
      <c r="W68" s="259"/>
      <c r="X68" s="259"/>
      <c r="Y68" s="257">
        <f t="shared" si="542"/>
        <v>0</v>
      </c>
      <c r="Z68" s="286"/>
      <c r="AA68" s="286"/>
      <c r="AB68" s="284">
        <f t="shared" si="544"/>
        <v>0</v>
      </c>
      <c r="AC68" s="286"/>
      <c r="AD68" s="286"/>
      <c r="AE68" s="284">
        <f t="shared" si="546"/>
        <v>0</v>
      </c>
      <c r="AF68" s="286"/>
      <c r="AG68" s="286"/>
      <c r="AH68" s="284">
        <f t="shared" si="548"/>
        <v>0</v>
      </c>
      <c r="AI68" s="313"/>
      <c r="AJ68" s="313"/>
      <c r="AK68" s="311">
        <f t="shared" si="550"/>
        <v>0</v>
      </c>
      <c r="AL68" s="313"/>
      <c r="AM68" s="313"/>
      <c r="AN68" s="311">
        <f t="shared" si="552"/>
        <v>0</v>
      </c>
      <c r="AO68" s="315"/>
      <c r="AP68" s="315"/>
      <c r="AQ68" s="311">
        <f t="shared" si="554"/>
        <v>0</v>
      </c>
      <c r="AR68" s="396"/>
    </row>
    <row r="69" spans="1:45" ht="39.950000000000003" customHeight="1">
      <c r="A69" s="394" t="s">
        <v>232</v>
      </c>
      <c r="B69" s="398" t="s">
        <v>365</v>
      </c>
      <c r="C69" s="442" t="s">
        <v>322</v>
      </c>
      <c r="D69" s="174" t="s">
        <v>5</v>
      </c>
      <c r="E69" s="175">
        <f t="shared" si="495"/>
        <v>4995.6999999999989</v>
      </c>
      <c r="F69" s="175">
        <f t="shared" si="496"/>
        <v>423.24052</v>
      </c>
      <c r="G69" s="176">
        <f t="shared" si="497"/>
        <v>8.4720964029065016</v>
      </c>
      <c r="H69" s="204">
        <f t="shared" ref="H69:I69" si="555">SUM(H70:H71)</f>
        <v>0</v>
      </c>
      <c r="I69" s="204">
        <f t="shared" si="555"/>
        <v>0</v>
      </c>
      <c r="J69" s="197">
        <f t="shared" si="510"/>
        <v>0</v>
      </c>
      <c r="K69" s="234">
        <f t="shared" ref="K69:L69" si="556">SUM(K70:K71)</f>
        <v>423.24052</v>
      </c>
      <c r="L69" s="234">
        <f t="shared" si="556"/>
        <v>423.24052</v>
      </c>
      <c r="M69" s="197">
        <f t="shared" si="535"/>
        <v>100</v>
      </c>
      <c r="N69" s="234">
        <f t="shared" ref="N69:O69" si="557">SUM(N70:N71)</f>
        <v>423.24052</v>
      </c>
      <c r="O69" s="234">
        <f t="shared" si="557"/>
        <v>0</v>
      </c>
      <c r="P69" s="197">
        <f t="shared" si="537"/>
        <v>0</v>
      </c>
      <c r="Q69" s="253">
        <f t="shared" ref="Q69" si="558">SUM(Q70:Q71)</f>
        <v>423.24052</v>
      </c>
      <c r="R69" s="253">
        <f t="shared" ref="R69" si="559">SUM(R70:R71)</f>
        <v>0</v>
      </c>
      <c r="S69" s="255">
        <f t="shared" si="539"/>
        <v>0</v>
      </c>
      <c r="T69" s="253">
        <f t="shared" ref="T69:U69" si="560">SUM(T70:T71)</f>
        <v>423.24052</v>
      </c>
      <c r="U69" s="253">
        <f t="shared" si="560"/>
        <v>0</v>
      </c>
      <c r="V69" s="255">
        <f t="shared" si="540"/>
        <v>0</v>
      </c>
      <c r="W69" s="253">
        <f t="shared" ref="W69:X69" si="561">SUM(W70:W71)</f>
        <v>423.24052</v>
      </c>
      <c r="X69" s="258">
        <f t="shared" si="561"/>
        <v>0</v>
      </c>
      <c r="Y69" s="255">
        <f t="shared" si="542"/>
        <v>0</v>
      </c>
      <c r="Z69" s="280">
        <f t="shared" ref="Z69:AA69" si="562">SUM(Z70:Z71)</f>
        <v>423.24052</v>
      </c>
      <c r="AA69" s="285">
        <f t="shared" si="562"/>
        <v>0</v>
      </c>
      <c r="AB69" s="282">
        <f t="shared" si="544"/>
        <v>0</v>
      </c>
      <c r="AC69" s="280">
        <f t="shared" ref="AC69:AD69" si="563">SUM(AC70:AC71)</f>
        <v>423.24052</v>
      </c>
      <c r="AD69" s="289">
        <f t="shared" si="563"/>
        <v>0</v>
      </c>
      <c r="AE69" s="282">
        <f t="shared" si="546"/>
        <v>0</v>
      </c>
      <c r="AF69" s="280">
        <f t="shared" ref="AF69:AG69" si="564">SUM(AF70:AF71)</f>
        <v>423.24052</v>
      </c>
      <c r="AG69" s="280">
        <f t="shared" si="564"/>
        <v>0</v>
      </c>
      <c r="AH69" s="282">
        <f t="shared" si="548"/>
        <v>0</v>
      </c>
      <c r="AI69" s="307">
        <f t="shared" ref="AI69:AJ69" si="565">SUM(AI70:AI71)</f>
        <v>423.24052</v>
      </c>
      <c r="AJ69" s="307">
        <f t="shared" si="565"/>
        <v>0</v>
      </c>
      <c r="AK69" s="309">
        <f t="shared" si="550"/>
        <v>0</v>
      </c>
      <c r="AL69" s="307">
        <f t="shared" ref="AL69:AM69" si="566">SUM(AL70:AL71)</f>
        <v>423.24052</v>
      </c>
      <c r="AM69" s="316">
        <f t="shared" si="566"/>
        <v>0</v>
      </c>
      <c r="AN69" s="309">
        <f t="shared" si="552"/>
        <v>0</v>
      </c>
      <c r="AO69" s="307">
        <f t="shared" ref="AO69:AP69" si="567">SUM(AO70:AO71)</f>
        <v>763.29480000000001</v>
      </c>
      <c r="AP69" s="312">
        <f t="shared" si="567"/>
        <v>0</v>
      </c>
      <c r="AQ69" s="309">
        <f t="shared" si="554"/>
        <v>0</v>
      </c>
      <c r="AR69" s="394"/>
      <c r="AS69" s="99"/>
    </row>
    <row r="70" spans="1:45" ht="39.950000000000003" customHeight="1">
      <c r="A70" s="395"/>
      <c r="B70" s="398"/>
      <c r="C70" s="442"/>
      <c r="D70" s="191" t="s">
        <v>7</v>
      </c>
      <c r="E70" s="169">
        <f t="shared" si="495"/>
        <v>4995.6999999999989</v>
      </c>
      <c r="F70" s="169">
        <f t="shared" si="495"/>
        <v>423.24052</v>
      </c>
      <c r="G70" s="170">
        <f t="shared" si="497"/>
        <v>8.4720964029065016</v>
      </c>
      <c r="H70" s="238">
        <v>0</v>
      </c>
      <c r="I70" s="238">
        <v>0</v>
      </c>
      <c r="J70" s="236">
        <f t="shared" si="510"/>
        <v>0</v>
      </c>
      <c r="K70" s="232">
        <v>423.24052</v>
      </c>
      <c r="L70" s="232">
        <v>423.24052</v>
      </c>
      <c r="M70" s="236">
        <f t="shared" si="535"/>
        <v>100</v>
      </c>
      <c r="N70" s="232">
        <v>423.24052</v>
      </c>
      <c r="O70" s="232"/>
      <c r="P70" s="236">
        <f t="shared" si="537"/>
        <v>0</v>
      </c>
      <c r="Q70" s="251">
        <v>423.24052</v>
      </c>
      <c r="R70" s="251"/>
      <c r="S70" s="257">
        <f t="shared" si="539"/>
        <v>0</v>
      </c>
      <c r="T70" s="251">
        <v>423.24052</v>
      </c>
      <c r="U70" s="253"/>
      <c r="V70" s="257">
        <f t="shared" si="540"/>
        <v>0</v>
      </c>
      <c r="W70" s="251">
        <v>423.24052</v>
      </c>
      <c r="X70" s="251"/>
      <c r="Y70" s="257">
        <f t="shared" si="542"/>
        <v>0</v>
      </c>
      <c r="Z70" s="278">
        <v>423.24052</v>
      </c>
      <c r="AA70" s="278"/>
      <c r="AB70" s="284">
        <f t="shared" si="544"/>
        <v>0</v>
      </c>
      <c r="AC70" s="278">
        <v>423.24052</v>
      </c>
      <c r="AD70" s="278"/>
      <c r="AE70" s="284">
        <f t="shared" si="546"/>
        <v>0</v>
      </c>
      <c r="AF70" s="278">
        <v>423.24052</v>
      </c>
      <c r="AG70" s="278"/>
      <c r="AH70" s="284">
        <f t="shared" si="548"/>
        <v>0</v>
      </c>
      <c r="AI70" s="317">
        <v>423.24052</v>
      </c>
      <c r="AJ70" s="305"/>
      <c r="AK70" s="311">
        <f t="shared" si="550"/>
        <v>0</v>
      </c>
      <c r="AL70" s="317">
        <v>423.24052</v>
      </c>
      <c r="AM70" s="305"/>
      <c r="AN70" s="311">
        <f t="shared" si="552"/>
        <v>0</v>
      </c>
      <c r="AO70" s="317">
        <v>763.29480000000001</v>
      </c>
      <c r="AP70" s="313"/>
      <c r="AQ70" s="311">
        <f t="shared" si="554"/>
        <v>0</v>
      </c>
      <c r="AR70" s="395"/>
      <c r="AS70" s="342">
        <v>846.48104000000001</v>
      </c>
    </row>
    <row r="71" spans="1:45" ht="59.45" customHeight="1">
      <c r="A71" s="396"/>
      <c r="B71" s="398"/>
      <c r="C71" s="442"/>
      <c r="D71" s="173" t="s">
        <v>308</v>
      </c>
      <c r="E71" s="169">
        <f t="shared" si="495"/>
        <v>0</v>
      </c>
      <c r="F71" s="169">
        <f t="shared" si="496"/>
        <v>0</v>
      </c>
      <c r="G71" s="170">
        <f t="shared" si="497"/>
        <v>0</v>
      </c>
      <c r="H71" s="238"/>
      <c r="I71" s="238"/>
      <c r="J71" s="236">
        <f t="shared" si="510"/>
        <v>0</v>
      </c>
      <c r="K71" s="238"/>
      <c r="L71" s="238"/>
      <c r="M71" s="236">
        <f t="shared" si="535"/>
        <v>0</v>
      </c>
      <c r="N71" s="238"/>
      <c r="O71" s="238"/>
      <c r="P71" s="236">
        <f t="shared" si="537"/>
        <v>0</v>
      </c>
      <c r="Q71" s="259"/>
      <c r="R71" s="259"/>
      <c r="S71" s="257">
        <f t="shared" si="539"/>
        <v>0</v>
      </c>
      <c r="T71" s="259"/>
      <c r="U71" s="259"/>
      <c r="V71" s="257">
        <f t="shared" si="540"/>
        <v>0</v>
      </c>
      <c r="W71" s="259"/>
      <c r="X71" s="259"/>
      <c r="Y71" s="257">
        <f t="shared" si="542"/>
        <v>0</v>
      </c>
      <c r="Z71" s="286"/>
      <c r="AA71" s="286"/>
      <c r="AB71" s="284">
        <f t="shared" si="544"/>
        <v>0</v>
      </c>
      <c r="AC71" s="286"/>
      <c r="AD71" s="286"/>
      <c r="AE71" s="284">
        <f t="shared" si="546"/>
        <v>0</v>
      </c>
      <c r="AF71" s="286"/>
      <c r="AG71" s="286"/>
      <c r="AH71" s="284">
        <f t="shared" si="548"/>
        <v>0</v>
      </c>
      <c r="AI71" s="313"/>
      <c r="AJ71" s="313"/>
      <c r="AK71" s="311">
        <f t="shared" si="550"/>
        <v>0</v>
      </c>
      <c r="AL71" s="313"/>
      <c r="AM71" s="313"/>
      <c r="AN71" s="311">
        <f t="shared" si="552"/>
        <v>0</v>
      </c>
      <c r="AO71" s="313"/>
      <c r="AP71" s="313"/>
      <c r="AQ71" s="311">
        <f t="shared" si="554"/>
        <v>0</v>
      </c>
      <c r="AR71" s="396"/>
      <c r="AS71" s="94" t="s">
        <v>366</v>
      </c>
    </row>
    <row r="72" spans="1:45" ht="39.950000000000003" customHeight="1">
      <c r="A72" s="394" t="s">
        <v>233</v>
      </c>
      <c r="B72" s="398" t="s">
        <v>367</v>
      </c>
      <c r="C72" s="416" t="s">
        <v>394</v>
      </c>
      <c r="D72" s="174" t="s">
        <v>5</v>
      </c>
      <c r="E72" s="175">
        <f t="shared" si="495"/>
        <v>110.82831</v>
      </c>
      <c r="F72" s="331">
        <f t="shared" si="496"/>
        <v>0.15</v>
      </c>
      <c r="G72" s="176">
        <f t="shared" si="497"/>
        <v>0.13534448012425704</v>
      </c>
      <c r="H72" s="324">
        <f t="shared" ref="H72:I72" si="568">SUM(H73:H74)</f>
        <v>0</v>
      </c>
      <c r="I72" s="324">
        <f t="shared" si="568"/>
        <v>0</v>
      </c>
      <c r="J72" s="197">
        <f t="shared" si="510"/>
        <v>0</v>
      </c>
      <c r="K72" s="324">
        <f t="shared" ref="K72:L72" si="569">SUM(K73:K74)</f>
        <v>0.15</v>
      </c>
      <c r="L72" s="324">
        <f t="shared" si="569"/>
        <v>0.15</v>
      </c>
      <c r="M72" s="197">
        <f t="shared" si="535"/>
        <v>100</v>
      </c>
      <c r="N72" s="325">
        <f t="shared" ref="N72:O72" si="570">SUM(N73:N74)</f>
        <v>0</v>
      </c>
      <c r="O72" s="325">
        <f t="shared" si="570"/>
        <v>0</v>
      </c>
      <c r="P72" s="197">
        <f t="shared" si="537"/>
        <v>0</v>
      </c>
      <c r="Q72" s="262">
        <f t="shared" ref="Q72:R72" si="571">SUM(Q73:Q74)</f>
        <v>0.05</v>
      </c>
      <c r="R72" s="262">
        <f t="shared" si="571"/>
        <v>0</v>
      </c>
      <c r="S72" s="255">
        <f t="shared" si="539"/>
        <v>0</v>
      </c>
      <c r="T72" s="262">
        <f t="shared" ref="T72:U72" si="572">SUM(T73:T74)</f>
        <v>3.50041</v>
      </c>
      <c r="U72" s="258">
        <f t="shared" si="572"/>
        <v>0</v>
      </c>
      <c r="V72" s="255">
        <f t="shared" si="540"/>
        <v>0</v>
      </c>
      <c r="W72" s="260">
        <f t="shared" ref="W72:X72" si="573">SUM(W73:W74)</f>
        <v>33.049160000000001</v>
      </c>
      <c r="X72" s="260">
        <f t="shared" si="573"/>
        <v>0</v>
      </c>
      <c r="Y72" s="255">
        <f t="shared" si="542"/>
        <v>0</v>
      </c>
      <c r="Z72" s="287">
        <f t="shared" ref="Z72:AA72" si="574">SUM(Z73:Z74)</f>
        <v>2.6084800000000001</v>
      </c>
      <c r="AA72" s="287">
        <f t="shared" si="574"/>
        <v>0</v>
      </c>
      <c r="AB72" s="281">
        <f t="shared" si="544"/>
        <v>0</v>
      </c>
      <c r="AC72" s="287">
        <f t="shared" ref="AC72:AD72" si="575">SUM(AC73:AC74)</f>
        <v>1.51485</v>
      </c>
      <c r="AD72" s="287">
        <f t="shared" si="575"/>
        <v>0</v>
      </c>
      <c r="AE72" s="282">
        <f t="shared" si="546"/>
        <v>0</v>
      </c>
      <c r="AF72" s="287">
        <f t="shared" ref="AF72:AG72" si="576">SUM(AF73:AF74)</f>
        <v>21.965</v>
      </c>
      <c r="AG72" s="287">
        <f t="shared" si="576"/>
        <v>0</v>
      </c>
      <c r="AH72" s="282">
        <f t="shared" si="548"/>
        <v>0</v>
      </c>
      <c r="AI72" s="314">
        <f t="shared" ref="AI72:AJ72" si="577">SUM(AI73:AI74)</f>
        <v>20.879000000000001</v>
      </c>
      <c r="AJ72" s="314">
        <f t="shared" si="577"/>
        <v>0</v>
      </c>
      <c r="AK72" s="332">
        <f t="shared" si="550"/>
        <v>0</v>
      </c>
      <c r="AL72" s="314">
        <f t="shared" ref="AL72:AM72" si="578">SUM(AL73:AL74)</f>
        <v>2.8439999999999999</v>
      </c>
      <c r="AM72" s="314">
        <f t="shared" si="578"/>
        <v>0</v>
      </c>
      <c r="AN72" s="340">
        <f t="shared" si="552"/>
        <v>0</v>
      </c>
      <c r="AO72" s="316">
        <f t="shared" ref="AO72:AP72" si="579">SUM(AO73:AO74)</f>
        <v>24.267410000000002</v>
      </c>
      <c r="AP72" s="312">
        <f t="shared" si="579"/>
        <v>0</v>
      </c>
      <c r="AQ72" s="309">
        <f t="shared" si="554"/>
        <v>0</v>
      </c>
      <c r="AR72" s="394"/>
    </row>
    <row r="73" spans="1:45" ht="39.950000000000003" customHeight="1">
      <c r="A73" s="395"/>
      <c r="B73" s="398"/>
      <c r="C73" s="416"/>
      <c r="D73" s="191" t="s">
        <v>7</v>
      </c>
      <c r="E73" s="353">
        <f t="shared" si="495"/>
        <v>110.82831</v>
      </c>
      <c r="F73" s="323">
        <f t="shared" si="496"/>
        <v>0.15</v>
      </c>
      <c r="G73" s="170">
        <f t="shared" si="497"/>
        <v>0.13534448012425704</v>
      </c>
      <c r="H73" s="326">
        <v>0</v>
      </c>
      <c r="I73" s="326">
        <v>0</v>
      </c>
      <c r="J73" s="236">
        <f t="shared" si="510"/>
        <v>0</v>
      </c>
      <c r="K73" s="326">
        <v>0.15</v>
      </c>
      <c r="L73" s="326">
        <v>0.15</v>
      </c>
      <c r="M73" s="236">
        <f t="shared" si="535"/>
        <v>100</v>
      </c>
      <c r="N73" s="327">
        <v>0</v>
      </c>
      <c r="O73" s="327"/>
      <c r="P73" s="236">
        <f t="shared" si="537"/>
        <v>0</v>
      </c>
      <c r="Q73" s="263">
        <v>0.05</v>
      </c>
      <c r="R73" s="263"/>
      <c r="S73" s="257">
        <f t="shared" si="539"/>
        <v>0</v>
      </c>
      <c r="T73" s="263">
        <v>3.50041</v>
      </c>
      <c r="U73" s="259">
        <v>0</v>
      </c>
      <c r="V73" s="257">
        <f t="shared" si="540"/>
        <v>0</v>
      </c>
      <c r="W73" s="261">
        <v>33.049160000000001</v>
      </c>
      <c r="X73" s="261"/>
      <c r="Y73" s="257">
        <f t="shared" si="542"/>
        <v>0</v>
      </c>
      <c r="Z73" s="288">
        <v>2.6084800000000001</v>
      </c>
      <c r="AA73" s="288"/>
      <c r="AB73" s="283">
        <f t="shared" si="544"/>
        <v>0</v>
      </c>
      <c r="AC73" s="288">
        <v>1.51485</v>
      </c>
      <c r="AD73" s="288"/>
      <c r="AE73" s="284">
        <f t="shared" si="546"/>
        <v>0</v>
      </c>
      <c r="AF73" s="288">
        <v>21.965</v>
      </c>
      <c r="AG73" s="288"/>
      <c r="AH73" s="284">
        <f t="shared" si="548"/>
        <v>0</v>
      </c>
      <c r="AI73" s="315">
        <v>20.879000000000001</v>
      </c>
      <c r="AJ73" s="315"/>
      <c r="AK73" s="333">
        <f t="shared" si="550"/>
        <v>0</v>
      </c>
      <c r="AL73" s="315">
        <v>2.8439999999999999</v>
      </c>
      <c r="AM73" s="315"/>
      <c r="AN73" s="341">
        <f t="shared" si="552"/>
        <v>0</v>
      </c>
      <c r="AO73" s="317">
        <v>24.267410000000002</v>
      </c>
      <c r="AP73" s="313"/>
      <c r="AQ73" s="311">
        <f t="shared" si="554"/>
        <v>0</v>
      </c>
      <c r="AR73" s="395"/>
    </row>
    <row r="74" spans="1:45" ht="39.950000000000003" customHeight="1">
      <c r="A74" s="396"/>
      <c r="B74" s="398"/>
      <c r="C74" s="416"/>
      <c r="D74" s="173" t="s">
        <v>308</v>
      </c>
      <c r="E74" s="169">
        <f t="shared" si="495"/>
        <v>0</v>
      </c>
      <c r="F74" s="169">
        <f t="shared" si="496"/>
        <v>0</v>
      </c>
      <c r="G74" s="170">
        <f t="shared" si="497"/>
        <v>0</v>
      </c>
      <c r="H74" s="238"/>
      <c r="I74" s="238"/>
      <c r="J74" s="236">
        <f t="shared" si="510"/>
        <v>0</v>
      </c>
      <c r="K74" s="238"/>
      <c r="L74" s="238"/>
      <c r="M74" s="236">
        <f t="shared" si="535"/>
        <v>0</v>
      </c>
      <c r="N74" s="237"/>
      <c r="O74" s="237"/>
      <c r="P74" s="236">
        <f t="shared" si="537"/>
        <v>0</v>
      </c>
      <c r="Q74" s="259"/>
      <c r="R74" s="259"/>
      <c r="S74" s="257">
        <f t="shared" si="539"/>
        <v>0</v>
      </c>
      <c r="T74" s="259"/>
      <c r="U74" s="259"/>
      <c r="V74" s="257">
        <f t="shared" si="540"/>
        <v>0</v>
      </c>
      <c r="W74" s="261"/>
      <c r="X74" s="261"/>
      <c r="Y74" s="257">
        <f t="shared" si="542"/>
        <v>0</v>
      </c>
      <c r="Z74" s="288"/>
      <c r="AA74" s="288"/>
      <c r="AB74" s="284">
        <f t="shared" si="544"/>
        <v>0</v>
      </c>
      <c r="AC74" s="288"/>
      <c r="AD74" s="288"/>
      <c r="AE74" s="284">
        <f t="shared" si="546"/>
        <v>0</v>
      </c>
      <c r="AF74" s="288"/>
      <c r="AG74" s="288"/>
      <c r="AH74" s="284">
        <f t="shared" si="548"/>
        <v>0</v>
      </c>
      <c r="AI74" s="315"/>
      <c r="AJ74" s="315"/>
      <c r="AK74" s="311">
        <f t="shared" si="550"/>
        <v>0</v>
      </c>
      <c r="AL74" s="315"/>
      <c r="AM74" s="315"/>
      <c r="AN74" s="311">
        <f t="shared" si="552"/>
        <v>0</v>
      </c>
      <c r="AO74" s="313"/>
      <c r="AP74" s="313"/>
      <c r="AQ74" s="311">
        <f t="shared" si="554"/>
        <v>0</v>
      </c>
      <c r="AR74" s="396"/>
    </row>
    <row r="75" spans="1:45" ht="39.950000000000003" customHeight="1">
      <c r="A75" s="394" t="s">
        <v>234</v>
      </c>
      <c r="B75" s="398" t="s">
        <v>368</v>
      </c>
      <c r="C75" s="416" t="s">
        <v>394</v>
      </c>
      <c r="D75" s="174" t="s">
        <v>5</v>
      </c>
      <c r="E75" s="175">
        <f t="shared" si="495"/>
        <v>300</v>
      </c>
      <c r="F75" s="175">
        <f t="shared" si="496"/>
        <v>45</v>
      </c>
      <c r="G75" s="176">
        <f t="shared" si="497"/>
        <v>15</v>
      </c>
      <c r="H75" s="204">
        <f t="shared" ref="H75:I75" si="580">SUM(H76:H77)</f>
        <v>0</v>
      </c>
      <c r="I75" s="204">
        <f t="shared" si="580"/>
        <v>0</v>
      </c>
      <c r="J75" s="197">
        <f t="shared" si="510"/>
        <v>0</v>
      </c>
      <c r="K75" s="194">
        <f t="shared" ref="K75:L75" si="581">SUM(K76:K77)</f>
        <v>45</v>
      </c>
      <c r="L75" s="194">
        <f t="shared" si="581"/>
        <v>45</v>
      </c>
      <c r="M75" s="197">
        <f t="shared" si="535"/>
        <v>100</v>
      </c>
      <c r="N75" s="194">
        <f t="shared" ref="N75:O75" si="582">SUM(N76:N77)</f>
        <v>0</v>
      </c>
      <c r="O75" s="194">
        <f t="shared" si="582"/>
        <v>0</v>
      </c>
      <c r="P75" s="197">
        <f t="shared" si="537"/>
        <v>0</v>
      </c>
      <c r="Q75" s="260">
        <f t="shared" ref="Q75:R75" si="583">SUM(Q76:Q77)</f>
        <v>20</v>
      </c>
      <c r="R75" s="260">
        <f t="shared" si="583"/>
        <v>0</v>
      </c>
      <c r="S75" s="255">
        <f t="shared" si="539"/>
        <v>0</v>
      </c>
      <c r="T75" s="260">
        <f t="shared" ref="T75:U75" si="584">SUM(T76:T77)</f>
        <v>15</v>
      </c>
      <c r="U75" s="260">
        <f t="shared" si="584"/>
        <v>0</v>
      </c>
      <c r="V75" s="255">
        <f t="shared" si="540"/>
        <v>0</v>
      </c>
      <c r="W75" s="260">
        <f t="shared" ref="W75:X75" si="585">SUM(W76:W77)</f>
        <v>20</v>
      </c>
      <c r="X75" s="260">
        <f t="shared" si="585"/>
        <v>0</v>
      </c>
      <c r="Y75" s="255">
        <f t="shared" si="542"/>
        <v>0</v>
      </c>
      <c r="Z75" s="287">
        <f t="shared" ref="Z75:AA75" si="586">SUM(Z76:Z77)</f>
        <v>20</v>
      </c>
      <c r="AA75" s="287">
        <f t="shared" si="586"/>
        <v>0</v>
      </c>
      <c r="AB75" s="282">
        <f t="shared" si="544"/>
        <v>0</v>
      </c>
      <c r="AC75" s="287">
        <f t="shared" ref="AC75:AD75" si="587">SUM(AC76:AC77)</f>
        <v>20</v>
      </c>
      <c r="AD75" s="287">
        <f t="shared" si="587"/>
        <v>0</v>
      </c>
      <c r="AE75" s="282">
        <f t="shared" si="546"/>
        <v>0</v>
      </c>
      <c r="AF75" s="287">
        <f t="shared" ref="AF75:AG75" si="588">SUM(AF76:AF77)</f>
        <v>20</v>
      </c>
      <c r="AG75" s="287">
        <f t="shared" si="588"/>
        <v>0</v>
      </c>
      <c r="AH75" s="282">
        <f t="shared" si="548"/>
        <v>0</v>
      </c>
      <c r="AI75" s="307">
        <f t="shared" ref="AI75:AJ75" si="589">SUM(AI76:AI77)</f>
        <v>0</v>
      </c>
      <c r="AJ75" s="307">
        <f t="shared" si="589"/>
        <v>0</v>
      </c>
      <c r="AK75" s="309">
        <f t="shared" si="550"/>
        <v>0</v>
      </c>
      <c r="AL75" s="314">
        <f t="shared" ref="AL75:AM75" si="590">SUM(AL76:AL77)</f>
        <v>50</v>
      </c>
      <c r="AM75" s="314">
        <f t="shared" si="590"/>
        <v>0</v>
      </c>
      <c r="AN75" s="309">
        <f t="shared" si="552"/>
        <v>0</v>
      </c>
      <c r="AO75" s="314">
        <f t="shared" ref="AO75:AP75" si="591">SUM(AO76:AO77)</f>
        <v>90</v>
      </c>
      <c r="AP75" s="314">
        <f t="shared" si="591"/>
        <v>0</v>
      </c>
      <c r="AQ75" s="309">
        <f t="shared" si="554"/>
        <v>0</v>
      </c>
      <c r="AR75" s="398"/>
    </row>
    <row r="76" spans="1:45" ht="39.950000000000003" customHeight="1">
      <c r="A76" s="395"/>
      <c r="B76" s="398"/>
      <c r="C76" s="416"/>
      <c r="D76" s="191" t="s">
        <v>7</v>
      </c>
      <c r="E76" s="169">
        <f t="shared" si="495"/>
        <v>300</v>
      </c>
      <c r="F76" s="169">
        <f t="shared" si="496"/>
        <v>45</v>
      </c>
      <c r="G76" s="170">
        <f t="shared" si="497"/>
        <v>15</v>
      </c>
      <c r="H76" s="238"/>
      <c r="I76" s="238"/>
      <c r="J76" s="236">
        <f t="shared" si="510"/>
        <v>0</v>
      </c>
      <c r="K76" s="237">
        <v>45</v>
      </c>
      <c r="L76" s="237">
        <v>45</v>
      </c>
      <c r="M76" s="236">
        <f t="shared" si="535"/>
        <v>100</v>
      </c>
      <c r="N76" s="237">
        <v>0</v>
      </c>
      <c r="O76" s="237"/>
      <c r="P76" s="236">
        <f t="shared" si="537"/>
        <v>0</v>
      </c>
      <c r="Q76" s="261">
        <v>20</v>
      </c>
      <c r="R76" s="261"/>
      <c r="S76" s="257">
        <f t="shared" si="539"/>
        <v>0</v>
      </c>
      <c r="T76" s="261">
        <v>15</v>
      </c>
      <c r="U76" s="261"/>
      <c r="V76" s="257">
        <f t="shared" si="540"/>
        <v>0</v>
      </c>
      <c r="W76" s="261">
        <v>20</v>
      </c>
      <c r="X76" s="261"/>
      <c r="Y76" s="257">
        <f t="shared" si="542"/>
        <v>0</v>
      </c>
      <c r="Z76" s="288">
        <v>20</v>
      </c>
      <c r="AA76" s="288"/>
      <c r="AB76" s="284">
        <f t="shared" si="544"/>
        <v>0</v>
      </c>
      <c r="AC76" s="288">
        <v>20</v>
      </c>
      <c r="AD76" s="288"/>
      <c r="AE76" s="284">
        <f t="shared" si="546"/>
        <v>0</v>
      </c>
      <c r="AF76" s="288">
        <v>20</v>
      </c>
      <c r="AG76" s="288"/>
      <c r="AH76" s="284">
        <f t="shared" si="548"/>
        <v>0</v>
      </c>
      <c r="AI76" s="305"/>
      <c r="AJ76" s="305"/>
      <c r="AK76" s="311">
        <f t="shared" si="550"/>
        <v>0</v>
      </c>
      <c r="AL76" s="315">
        <v>50</v>
      </c>
      <c r="AM76" s="315"/>
      <c r="AN76" s="311">
        <f t="shared" si="552"/>
        <v>0</v>
      </c>
      <c r="AO76" s="315">
        <v>90</v>
      </c>
      <c r="AP76" s="315"/>
      <c r="AQ76" s="311">
        <f t="shared" si="554"/>
        <v>0</v>
      </c>
      <c r="AR76" s="398"/>
    </row>
    <row r="77" spans="1:45" ht="39.950000000000003" customHeight="1">
      <c r="A77" s="396"/>
      <c r="B77" s="398"/>
      <c r="C77" s="416"/>
      <c r="D77" s="173" t="s">
        <v>308</v>
      </c>
      <c r="E77" s="169">
        <f t="shared" si="495"/>
        <v>0</v>
      </c>
      <c r="F77" s="169">
        <f t="shared" si="496"/>
        <v>0</v>
      </c>
      <c r="G77" s="170">
        <f t="shared" si="497"/>
        <v>0</v>
      </c>
      <c r="H77" s="238"/>
      <c r="I77" s="238"/>
      <c r="J77" s="236">
        <f t="shared" si="510"/>
        <v>0</v>
      </c>
      <c r="K77" s="237"/>
      <c r="L77" s="237"/>
      <c r="M77" s="236">
        <f t="shared" si="535"/>
        <v>0</v>
      </c>
      <c r="N77" s="237"/>
      <c r="O77" s="237"/>
      <c r="P77" s="236">
        <f t="shared" si="537"/>
        <v>0</v>
      </c>
      <c r="Q77" s="261"/>
      <c r="R77" s="261"/>
      <c r="S77" s="257">
        <f t="shared" si="539"/>
        <v>0</v>
      </c>
      <c r="T77" s="261"/>
      <c r="U77" s="261"/>
      <c r="V77" s="257">
        <f t="shared" si="540"/>
        <v>0</v>
      </c>
      <c r="W77" s="261"/>
      <c r="X77" s="261"/>
      <c r="Y77" s="257">
        <f t="shared" si="542"/>
        <v>0</v>
      </c>
      <c r="Z77" s="288"/>
      <c r="AA77" s="288"/>
      <c r="AB77" s="284">
        <f t="shared" si="544"/>
        <v>0</v>
      </c>
      <c r="AC77" s="288"/>
      <c r="AD77" s="288"/>
      <c r="AE77" s="284">
        <f t="shared" si="546"/>
        <v>0</v>
      </c>
      <c r="AF77" s="288"/>
      <c r="AG77" s="288"/>
      <c r="AH77" s="284">
        <f t="shared" si="548"/>
        <v>0</v>
      </c>
      <c r="AI77" s="313"/>
      <c r="AJ77" s="313"/>
      <c r="AK77" s="311">
        <f t="shared" si="550"/>
        <v>0</v>
      </c>
      <c r="AL77" s="315"/>
      <c r="AM77" s="315"/>
      <c r="AN77" s="311">
        <f t="shared" si="552"/>
        <v>0</v>
      </c>
      <c r="AO77" s="315"/>
      <c r="AP77" s="315"/>
      <c r="AQ77" s="311">
        <f t="shared" si="554"/>
        <v>0</v>
      </c>
      <c r="AR77" s="398"/>
    </row>
    <row r="78" spans="1:45" ht="39.950000000000003" customHeight="1">
      <c r="A78" s="394" t="s">
        <v>235</v>
      </c>
      <c r="B78" s="398" t="s">
        <v>369</v>
      </c>
      <c r="C78" s="417" t="s">
        <v>392</v>
      </c>
      <c r="D78" s="174" t="s">
        <v>5</v>
      </c>
      <c r="E78" s="175">
        <f t="shared" ref="E78:E89" si="592">H78+K78+N78+Q78+T78+W78+Z78+AC78+AF78+AI78+AL78+AO78</f>
        <v>686.38883999999996</v>
      </c>
      <c r="F78" s="175">
        <f t="shared" ref="F78:F89" si="593">I78+L78+O78+R78+U78+X78+AA78+AD78+AG78+AJ78+AM78+AP78</f>
        <v>25</v>
      </c>
      <c r="G78" s="176">
        <f t="shared" ref="G78:G89" si="594">IF(F78,F78/E78*100,0)</f>
        <v>3.6422503605973553</v>
      </c>
      <c r="H78" s="204">
        <f t="shared" ref="H78:I78" si="595">SUM(H79:H80)</f>
        <v>0</v>
      </c>
      <c r="I78" s="204">
        <f t="shared" si="595"/>
        <v>0</v>
      </c>
      <c r="J78" s="197">
        <f t="shared" ref="J78:J89" si="596">IF(I78,I78/H78*100,0)</f>
        <v>0</v>
      </c>
      <c r="K78" s="194">
        <f t="shared" ref="K78:L78" si="597">SUM(K79:K80)</f>
        <v>25</v>
      </c>
      <c r="L78" s="194">
        <f t="shared" si="597"/>
        <v>25</v>
      </c>
      <c r="M78" s="197">
        <f t="shared" ref="M78:M92" si="598">IF(L78,L78/K78*100,0)</f>
        <v>100</v>
      </c>
      <c r="N78" s="194">
        <f t="shared" ref="N78:O78" si="599">SUM(N79:N80)</f>
        <v>0</v>
      </c>
      <c r="O78" s="194">
        <f t="shared" si="599"/>
        <v>0</v>
      </c>
      <c r="P78" s="197">
        <f t="shared" ref="P78:P92" si="600">IF(O78,O78/N78*100,0)</f>
        <v>0</v>
      </c>
      <c r="Q78" s="260">
        <f t="shared" ref="Q78:R78" si="601">SUM(Q79:Q80)</f>
        <v>500</v>
      </c>
      <c r="R78" s="260">
        <f t="shared" si="601"/>
        <v>0</v>
      </c>
      <c r="S78" s="255">
        <f t="shared" ref="S78:S92" si="602">IF(R78,R78/Q78*100,0)</f>
        <v>0</v>
      </c>
      <c r="T78" s="260">
        <f t="shared" ref="T78:U78" si="603">SUM(T79:T80)</f>
        <v>0</v>
      </c>
      <c r="U78" s="260">
        <f t="shared" si="603"/>
        <v>0</v>
      </c>
      <c r="V78" s="255">
        <f t="shared" ref="V78:V92" si="604">IF(U78,U78/T78*100,0)</f>
        <v>0</v>
      </c>
      <c r="W78" s="260">
        <f t="shared" ref="W78:X78" si="605">SUM(W79:W80)</f>
        <v>0</v>
      </c>
      <c r="X78" s="260">
        <f t="shared" si="605"/>
        <v>0</v>
      </c>
      <c r="Y78" s="255">
        <f t="shared" ref="Y78:Y92" si="606">IF(X78,X78/W78*100,0)</f>
        <v>0</v>
      </c>
      <c r="Z78" s="287">
        <f t="shared" ref="Z78:AA78" si="607">SUM(Z79:Z80)</f>
        <v>161.38883999999999</v>
      </c>
      <c r="AA78" s="287">
        <f t="shared" si="607"/>
        <v>0</v>
      </c>
      <c r="AB78" s="282">
        <f t="shared" ref="AB78:AB92" si="608">IF(AA78,AA78/Z78*100,0)</f>
        <v>0</v>
      </c>
      <c r="AC78" s="287">
        <f t="shared" ref="AC78:AD78" si="609">SUM(AC79:AC80)</f>
        <v>0</v>
      </c>
      <c r="AD78" s="287">
        <f t="shared" si="609"/>
        <v>0</v>
      </c>
      <c r="AE78" s="282">
        <f t="shared" ref="AE78:AE92" si="610">IF(AD78,AD78/AC78*100,0)</f>
        <v>0</v>
      </c>
      <c r="AF78" s="287">
        <f t="shared" ref="AF78:AG78" si="611">SUM(AF79:AF80)</f>
        <v>0</v>
      </c>
      <c r="AG78" s="287">
        <f t="shared" si="611"/>
        <v>0</v>
      </c>
      <c r="AH78" s="282">
        <f t="shared" ref="AH78:AH92" si="612">IF(AG78,AG78/AF78*100,0)</f>
        <v>0</v>
      </c>
      <c r="AI78" s="312">
        <f t="shared" ref="AI78:AJ78" si="613">SUM(AI79:AI80)</f>
        <v>0</v>
      </c>
      <c r="AJ78" s="312">
        <f t="shared" si="613"/>
        <v>0</v>
      </c>
      <c r="AK78" s="309">
        <f t="shared" ref="AK78:AK92" si="614">IF(AJ78,AJ78/AI78*100,0)</f>
        <v>0</v>
      </c>
      <c r="AL78" s="314">
        <f t="shared" ref="AL78:AM78" si="615">SUM(AL79:AL80)</f>
        <v>0</v>
      </c>
      <c r="AM78" s="314">
        <f t="shared" si="615"/>
        <v>0</v>
      </c>
      <c r="AN78" s="338">
        <f t="shared" si="552"/>
        <v>0</v>
      </c>
      <c r="AO78" s="314">
        <f t="shared" ref="AO78:AP78" si="616">SUM(AO79:AO80)</f>
        <v>0</v>
      </c>
      <c r="AP78" s="314">
        <f t="shared" si="616"/>
        <v>0</v>
      </c>
      <c r="AQ78" s="309">
        <f t="shared" ref="AQ78:AQ92" si="617">IF(AP78,AP78/AO78*100,0)</f>
        <v>0</v>
      </c>
      <c r="AR78" s="436"/>
    </row>
    <row r="79" spans="1:45" ht="39.950000000000003" customHeight="1">
      <c r="A79" s="395"/>
      <c r="B79" s="398"/>
      <c r="C79" s="417"/>
      <c r="D79" s="191" t="s">
        <v>7</v>
      </c>
      <c r="E79" s="323">
        <f t="shared" si="592"/>
        <v>686.38883999999996</v>
      </c>
      <c r="F79" s="169">
        <f t="shared" si="593"/>
        <v>25</v>
      </c>
      <c r="G79" s="170">
        <f t="shared" si="594"/>
        <v>3.6422503605973553</v>
      </c>
      <c r="H79" s="238"/>
      <c r="I79" s="238"/>
      <c r="J79" s="236">
        <f t="shared" si="596"/>
        <v>0</v>
      </c>
      <c r="K79" s="237">
        <v>25</v>
      </c>
      <c r="L79" s="237">
        <v>25</v>
      </c>
      <c r="M79" s="236">
        <f t="shared" si="598"/>
        <v>100</v>
      </c>
      <c r="N79" s="237"/>
      <c r="O79" s="237"/>
      <c r="P79" s="236">
        <f t="shared" si="600"/>
        <v>0</v>
      </c>
      <c r="Q79" s="261">
        <v>500</v>
      </c>
      <c r="R79" s="261"/>
      <c r="S79" s="257">
        <f t="shared" si="602"/>
        <v>0</v>
      </c>
      <c r="T79" s="261"/>
      <c r="U79" s="261"/>
      <c r="V79" s="257">
        <f t="shared" si="604"/>
        <v>0</v>
      </c>
      <c r="W79" s="261"/>
      <c r="X79" s="261"/>
      <c r="Y79" s="257">
        <f t="shared" si="606"/>
        <v>0</v>
      </c>
      <c r="Z79" s="288">
        <v>161.38883999999999</v>
      </c>
      <c r="AA79" s="288"/>
      <c r="AB79" s="284">
        <f t="shared" si="608"/>
        <v>0</v>
      </c>
      <c r="AC79" s="288"/>
      <c r="AD79" s="288"/>
      <c r="AE79" s="284">
        <f t="shared" si="610"/>
        <v>0</v>
      </c>
      <c r="AF79" s="288"/>
      <c r="AG79" s="288"/>
      <c r="AH79" s="284">
        <f t="shared" si="612"/>
        <v>0</v>
      </c>
      <c r="AI79" s="313"/>
      <c r="AJ79" s="313"/>
      <c r="AK79" s="311">
        <f t="shared" si="614"/>
        <v>0</v>
      </c>
      <c r="AL79" s="315">
        <v>0</v>
      </c>
      <c r="AM79" s="315"/>
      <c r="AN79" s="339">
        <f t="shared" si="552"/>
        <v>0</v>
      </c>
      <c r="AO79" s="328"/>
      <c r="AP79" s="315"/>
      <c r="AQ79" s="311">
        <f t="shared" si="617"/>
        <v>0</v>
      </c>
      <c r="AR79" s="436"/>
    </row>
    <row r="80" spans="1:45" ht="89.45" customHeight="1">
      <c r="A80" s="396"/>
      <c r="B80" s="398"/>
      <c r="C80" s="417"/>
      <c r="D80" s="173" t="s">
        <v>308</v>
      </c>
      <c r="E80" s="169">
        <f t="shared" si="592"/>
        <v>0</v>
      </c>
      <c r="F80" s="169">
        <f t="shared" si="593"/>
        <v>0</v>
      </c>
      <c r="G80" s="170">
        <f t="shared" si="594"/>
        <v>0</v>
      </c>
      <c r="H80" s="238"/>
      <c r="I80" s="238"/>
      <c r="J80" s="236">
        <f t="shared" si="596"/>
        <v>0</v>
      </c>
      <c r="K80" s="237"/>
      <c r="L80" s="237"/>
      <c r="M80" s="236">
        <f t="shared" si="598"/>
        <v>0</v>
      </c>
      <c r="N80" s="237"/>
      <c r="O80" s="237"/>
      <c r="P80" s="236">
        <f t="shared" si="600"/>
        <v>0</v>
      </c>
      <c r="Q80" s="261"/>
      <c r="R80" s="261"/>
      <c r="S80" s="257">
        <f t="shared" si="602"/>
        <v>0</v>
      </c>
      <c r="T80" s="261"/>
      <c r="U80" s="261"/>
      <c r="V80" s="257">
        <f t="shared" si="604"/>
        <v>0</v>
      </c>
      <c r="W80" s="261"/>
      <c r="X80" s="261"/>
      <c r="Y80" s="257">
        <f t="shared" si="606"/>
        <v>0</v>
      </c>
      <c r="Z80" s="288"/>
      <c r="AA80" s="288"/>
      <c r="AB80" s="284">
        <f t="shared" si="608"/>
        <v>0</v>
      </c>
      <c r="AC80" s="288"/>
      <c r="AD80" s="288"/>
      <c r="AE80" s="284">
        <f t="shared" si="610"/>
        <v>0</v>
      </c>
      <c r="AF80" s="288"/>
      <c r="AG80" s="288"/>
      <c r="AH80" s="284">
        <f t="shared" si="612"/>
        <v>0</v>
      </c>
      <c r="AI80" s="313"/>
      <c r="AJ80" s="313"/>
      <c r="AK80" s="311">
        <f t="shared" si="614"/>
        <v>0</v>
      </c>
      <c r="AL80" s="315"/>
      <c r="AM80" s="315"/>
      <c r="AN80" s="311">
        <f t="shared" ref="AN80:AN92" si="618">IF(AM80,AM80/AL80*100,0)</f>
        <v>0</v>
      </c>
      <c r="AO80" s="315"/>
      <c r="AP80" s="315"/>
      <c r="AQ80" s="311">
        <f t="shared" si="617"/>
        <v>0</v>
      </c>
      <c r="AR80" s="436"/>
    </row>
    <row r="81" spans="1:44" ht="39.950000000000003" customHeight="1">
      <c r="A81" s="394" t="s">
        <v>236</v>
      </c>
      <c r="B81" s="398" t="s">
        <v>362</v>
      </c>
      <c r="C81" s="416" t="s">
        <v>394</v>
      </c>
      <c r="D81" s="174" t="s">
        <v>5</v>
      </c>
      <c r="E81" s="175">
        <f t="shared" si="592"/>
        <v>580.5</v>
      </c>
      <c r="F81" s="175">
        <f t="shared" si="593"/>
        <v>80</v>
      </c>
      <c r="G81" s="176">
        <f t="shared" si="594"/>
        <v>13.781223083548666</v>
      </c>
      <c r="H81" s="204">
        <f t="shared" ref="H81:I81" si="619">SUM(H82:H83)</f>
        <v>0</v>
      </c>
      <c r="I81" s="204">
        <f t="shared" si="619"/>
        <v>0</v>
      </c>
      <c r="J81" s="197">
        <f t="shared" si="596"/>
        <v>0</v>
      </c>
      <c r="K81" s="194">
        <f t="shared" ref="K81:L81" si="620">SUM(K82:K83)</f>
        <v>0</v>
      </c>
      <c r="L81" s="194">
        <f t="shared" si="620"/>
        <v>0</v>
      </c>
      <c r="M81" s="197">
        <f t="shared" si="598"/>
        <v>0</v>
      </c>
      <c r="N81" s="194">
        <f t="shared" ref="N81:O81" si="621">SUM(N82:N83)</f>
        <v>0</v>
      </c>
      <c r="O81" s="194">
        <f t="shared" si="621"/>
        <v>0</v>
      </c>
      <c r="P81" s="197">
        <f t="shared" si="600"/>
        <v>0</v>
      </c>
      <c r="Q81" s="260">
        <f t="shared" ref="Q81" si="622">SUM(Q82:Q83)</f>
        <v>40</v>
      </c>
      <c r="R81" s="260">
        <v>80</v>
      </c>
      <c r="S81" s="255">
        <f t="shared" si="602"/>
        <v>200</v>
      </c>
      <c r="T81" s="260">
        <f t="shared" ref="T81:U81" si="623">SUM(T82:T83)</f>
        <v>0</v>
      </c>
      <c r="U81" s="260">
        <f t="shared" si="623"/>
        <v>0</v>
      </c>
      <c r="V81" s="255">
        <f t="shared" si="604"/>
        <v>0</v>
      </c>
      <c r="W81" s="260">
        <f t="shared" ref="W81:X81" si="624">SUM(W82:W83)</f>
        <v>300</v>
      </c>
      <c r="X81" s="260">
        <f t="shared" si="624"/>
        <v>0</v>
      </c>
      <c r="Y81" s="255">
        <f t="shared" si="606"/>
        <v>0</v>
      </c>
      <c r="Z81" s="287">
        <f t="shared" ref="Z81:AA81" si="625">SUM(Z82:Z83)</f>
        <v>0</v>
      </c>
      <c r="AA81" s="287">
        <f t="shared" si="625"/>
        <v>0</v>
      </c>
      <c r="AB81" s="282">
        <f t="shared" si="608"/>
        <v>0</v>
      </c>
      <c r="AC81" s="287">
        <f t="shared" ref="AC81:AD81" si="626">SUM(AC82:AC83)</f>
        <v>40</v>
      </c>
      <c r="AD81" s="287">
        <f t="shared" si="626"/>
        <v>0</v>
      </c>
      <c r="AE81" s="282">
        <f t="shared" si="610"/>
        <v>0</v>
      </c>
      <c r="AF81" s="287">
        <f t="shared" ref="AF81:AG81" si="627">SUM(AF82:AF83)</f>
        <v>0</v>
      </c>
      <c r="AG81" s="287">
        <f t="shared" si="627"/>
        <v>0</v>
      </c>
      <c r="AH81" s="282">
        <f t="shared" si="612"/>
        <v>0</v>
      </c>
      <c r="AI81" s="312">
        <f t="shared" ref="AI81:AJ81" si="628">SUM(AI82:AI83)</f>
        <v>0</v>
      </c>
      <c r="AJ81" s="312">
        <f t="shared" si="628"/>
        <v>0</v>
      </c>
      <c r="AK81" s="309">
        <f t="shared" si="614"/>
        <v>0</v>
      </c>
      <c r="AL81" s="314">
        <f t="shared" ref="AL81:AM81" si="629">SUM(AL82:AL83)</f>
        <v>40</v>
      </c>
      <c r="AM81" s="314">
        <f t="shared" si="629"/>
        <v>0</v>
      </c>
      <c r="AN81" s="309">
        <f t="shared" si="618"/>
        <v>0</v>
      </c>
      <c r="AO81" s="314">
        <f t="shared" ref="AO81:AP81" si="630">SUM(AO82:AO83)</f>
        <v>160.5</v>
      </c>
      <c r="AP81" s="314">
        <f t="shared" si="630"/>
        <v>0</v>
      </c>
      <c r="AQ81" s="309">
        <f t="shared" si="617"/>
        <v>0</v>
      </c>
      <c r="AR81" s="436"/>
    </row>
    <row r="82" spans="1:44" ht="39.950000000000003" customHeight="1">
      <c r="A82" s="395"/>
      <c r="B82" s="398"/>
      <c r="C82" s="416"/>
      <c r="D82" s="191" t="s">
        <v>7</v>
      </c>
      <c r="E82" s="323">
        <f t="shared" si="592"/>
        <v>580.5</v>
      </c>
      <c r="F82" s="169">
        <f t="shared" si="593"/>
        <v>0</v>
      </c>
      <c r="G82" s="170">
        <f t="shared" si="594"/>
        <v>0</v>
      </c>
      <c r="H82" s="238"/>
      <c r="I82" s="238"/>
      <c r="J82" s="236">
        <f t="shared" si="596"/>
        <v>0</v>
      </c>
      <c r="K82" s="237"/>
      <c r="L82" s="237"/>
      <c r="M82" s="236">
        <f t="shared" si="598"/>
        <v>0</v>
      </c>
      <c r="N82" s="237"/>
      <c r="O82" s="237"/>
      <c r="P82" s="236">
        <f t="shared" si="600"/>
        <v>0</v>
      </c>
      <c r="Q82" s="261">
        <v>40</v>
      </c>
      <c r="R82" s="261"/>
      <c r="S82" s="257">
        <f t="shared" si="602"/>
        <v>0</v>
      </c>
      <c r="T82" s="261"/>
      <c r="U82" s="261"/>
      <c r="V82" s="257">
        <f t="shared" si="604"/>
        <v>0</v>
      </c>
      <c r="W82" s="261">
        <v>300</v>
      </c>
      <c r="X82" s="261"/>
      <c r="Y82" s="257">
        <f t="shared" si="606"/>
        <v>0</v>
      </c>
      <c r="Z82" s="288"/>
      <c r="AA82" s="288"/>
      <c r="AB82" s="284">
        <f t="shared" si="608"/>
        <v>0</v>
      </c>
      <c r="AC82" s="288">
        <v>40</v>
      </c>
      <c r="AD82" s="288"/>
      <c r="AE82" s="284">
        <f t="shared" si="610"/>
        <v>0</v>
      </c>
      <c r="AF82" s="288"/>
      <c r="AG82" s="288"/>
      <c r="AH82" s="284">
        <f t="shared" si="612"/>
        <v>0</v>
      </c>
      <c r="AI82" s="313"/>
      <c r="AJ82" s="313"/>
      <c r="AK82" s="311">
        <f t="shared" si="614"/>
        <v>0</v>
      </c>
      <c r="AL82" s="315">
        <v>40</v>
      </c>
      <c r="AM82" s="315"/>
      <c r="AN82" s="311">
        <f t="shared" si="618"/>
        <v>0</v>
      </c>
      <c r="AO82" s="315">
        <v>160.5</v>
      </c>
      <c r="AP82" s="315"/>
      <c r="AQ82" s="311">
        <f t="shared" si="617"/>
        <v>0</v>
      </c>
      <c r="AR82" s="436"/>
    </row>
    <row r="83" spans="1:44" ht="39.950000000000003" customHeight="1">
      <c r="A83" s="396"/>
      <c r="B83" s="398"/>
      <c r="C83" s="416"/>
      <c r="D83" s="173" t="s">
        <v>308</v>
      </c>
      <c r="E83" s="169">
        <f t="shared" si="592"/>
        <v>0</v>
      </c>
      <c r="F83" s="169">
        <f t="shared" si="593"/>
        <v>0</v>
      </c>
      <c r="G83" s="170">
        <f t="shared" si="594"/>
        <v>0</v>
      </c>
      <c r="H83" s="238"/>
      <c r="I83" s="238"/>
      <c r="J83" s="236">
        <f t="shared" si="596"/>
        <v>0</v>
      </c>
      <c r="K83" s="237"/>
      <c r="L83" s="237"/>
      <c r="M83" s="236">
        <f t="shared" si="598"/>
        <v>0</v>
      </c>
      <c r="N83" s="237"/>
      <c r="O83" s="237"/>
      <c r="P83" s="236">
        <f t="shared" si="600"/>
        <v>0</v>
      </c>
      <c r="Q83" s="261"/>
      <c r="R83" s="261"/>
      <c r="S83" s="257">
        <f t="shared" si="602"/>
        <v>0</v>
      </c>
      <c r="T83" s="261"/>
      <c r="U83" s="261"/>
      <c r="V83" s="257">
        <f t="shared" si="604"/>
        <v>0</v>
      </c>
      <c r="W83" s="261"/>
      <c r="X83" s="261"/>
      <c r="Y83" s="257">
        <f t="shared" si="606"/>
        <v>0</v>
      </c>
      <c r="Z83" s="288"/>
      <c r="AA83" s="288"/>
      <c r="AB83" s="284">
        <f t="shared" si="608"/>
        <v>0</v>
      </c>
      <c r="AC83" s="288"/>
      <c r="AD83" s="288"/>
      <c r="AE83" s="284">
        <f t="shared" si="610"/>
        <v>0</v>
      </c>
      <c r="AF83" s="288"/>
      <c r="AG83" s="288"/>
      <c r="AH83" s="284">
        <f t="shared" si="612"/>
        <v>0</v>
      </c>
      <c r="AI83" s="313"/>
      <c r="AJ83" s="313"/>
      <c r="AK83" s="311">
        <f t="shared" si="614"/>
        <v>0</v>
      </c>
      <c r="AL83" s="315"/>
      <c r="AM83" s="315"/>
      <c r="AN83" s="311">
        <f t="shared" si="618"/>
        <v>0</v>
      </c>
      <c r="AO83" s="315"/>
      <c r="AP83" s="315"/>
      <c r="AQ83" s="311">
        <f t="shared" si="617"/>
        <v>0</v>
      </c>
      <c r="AR83" s="436"/>
    </row>
    <row r="84" spans="1:44" ht="39.950000000000003" customHeight="1">
      <c r="A84" s="485" t="s">
        <v>237</v>
      </c>
      <c r="B84" s="480" t="s">
        <v>370</v>
      </c>
      <c r="C84" s="481" t="s">
        <v>393</v>
      </c>
      <c r="D84" s="174" t="s">
        <v>5</v>
      </c>
      <c r="E84" s="175">
        <f t="shared" si="592"/>
        <v>1829.9</v>
      </c>
      <c r="F84" s="175">
        <f t="shared" si="593"/>
        <v>0</v>
      </c>
      <c r="G84" s="176">
        <f t="shared" si="594"/>
        <v>0</v>
      </c>
      <c r="H84" s="204">
        <f t="shared" ref="H84:I84" si="631">SUM(H85:H86)</f>
        <v>0</v>
      </c>
      <c r="I84" s="204">
        <f t="shared" si="631"/>
        <v>0</v>
      </c>
      <c r="J84" s="197">
        <f t="shared" si="596"/>
        <v>0</v>
      </c>
      <c r="K84" s="194">
        <f t="shared" ref="K84:L84" si="632">SUM(K85:K86)</f>
        <v>0</v>
      </c>
      <c r="L84" s="194">
        <f t="shared" si="632"/>
        <v>0</v>
      </c>
      <c r="M84" s="197">
        <f t="shared" si="598"/>
        <v>0</v>
      </c>
      <c r="N84" s="194">
        <f t="shared" ref="N84:O84" si="633">SUM(N85:N86)</f>
        <v>0</v>
      </c>
      <c r="O84" s="194">
        <f t="shared" si="633"/>
        <v>0</v>
      </c>
      <c r="P84" s="197">
        <f t="shared" si="600"/>
        <v>0</v>
      </c>
      <c r="Q84" s="260">
        <f t="shared" ref="Q84:R84" si="634">SUM(Q85:Q86)</f>
        <v>0</v>
      </c>
      <c r="R84" s="260">
        <f t="shared" si="634"/>
        <v>0</v>
      </c>
      <c r="S84" s="255">
        <f t="shared" si="602"/>
        <v>0</v>
      </c>
      <c r="T84" s="260">
        <f t="shared" ref="T84:U84" si="635">SUM(T85:T86)</f>
        <v>0</v>
      </c>
      <c r="U84" s="260">
        <f t="shared" si="635"/>
        <v>0</v>
      </c>
      <c r="V84" s="255">
        <f t="shared" si="604"/>
        <v>0</v>
      </c>
      <c r="W84" s="260">
        <f t="shared" ref="W84:X84" si="636">SUM(W85:W86)</f>
        <v>0</v>
      </c>
      <c r="X84" s="260">
        <f t="shared" si="636"/>
        <v>0</v>
      </c>
      <c r="Y84" s="255">
        <f t="shared" si="606"/>
        <v>0</v>
      </c>
      <c r="Z84" s="287">
        <f t="shared" ref="Z84:AA84" si="637">SUM(Z85:Z86)</f>
        <v>0</v>
      </c>
      <c r="AA84" s="287">
        <f t="shared" si="637"/>
        <v>0</v>
      </c>
      <c r="AB84" s="282">
        <f t="shared" si="608"/>
        <v>0</v>
      </c>
      <c r="AC84" s="287">
        <f t="shared" ref="AC84:AD84" si="638">SUM(AC85:AC86)</f>
        <v>0</v>
      </c>
      <c r="AD84" s="287">
        <f t="shared" si="638"/>
        <v>0</v>
      </c>
      <c r="AE84" s="282">
        <f t="shared" si="610"/>
        <v>0</v>
      </c>
      <c r="AF84" s="287">
        <f t="shared" ref="AF84:AG84" si="639">SUM(AF85:AF86)</f>
        <v>0</v>
      </c>
      <c r="AG84" s="287">
        <f t="shared" si="639"/>
        <v>0</v>
      </c>
      <c r="AH84" s="282">
        <f t="shared" si="612"/>
        <v>0</v>
      </c>
      <c r="AI84" s="312">
        <f t="shared" ref="AI84:AJ84" si="640">SUM(AI85:AI86)</f>
        <v>0</v>
      </c>
      <c r="AJ84" s="312">
        <f t="shared" si="640"/>
        <v>0</v>
      </c>
      <c r="AK84" s="309">
        <f t="shared" si="614"/>
        <v>0</v>
      </c>
      <c r="AL84" s="314">
        <f t="shared" ref="AL84:AM84" si="641">SUM(AL85:AL86)</f>
        <v>0</v>
      </c>
      <c r="AM84" s="314">
        <f t="shared" si="641"/>
        <v>0</v>
      </c>
      <c r="AN84" s="309">
        <f t="shared" si="618"/>
        <v>0</v>
      </c>
      <c r="AO84" s="314">
        <f t="shared" ref="AO84:AP84" si="642">SUM(AO85:AO86)</f>
        <v>1829.9</v>
      </c>
      <c r="AP84" s="314">
        <f t="shared" si="642"/>
        <v>0</v>
      </c>
      <c r="AQ84" s="309">
        <f t="shared" si="617"/>
        <v>0</v>
      </c>
      <c r="AR84" s="394"/>
    </row>
    <row r="85" spans="1:44" ht="39.950000000000003" customHeight="1">
      <c r="A85" s="486"/>
      <c r="B85" s="480"/>
      <c r="C85" s="481"/>
      <c r="D85" s="206" t="s">
        <v>228</v>
      </c>
      <c r="E85" s="169">
        <f t="shared" si="592"/>
        <v>1829.9</v>
      </c>
      <c r="F85" s="169">
        <f t="shared" si="593"/>
        <v>0</v>
      </c>
      <c r="G85" s="170">
        <f t="shared" si="594"/>
        <v>0</v>
      </c>
      <c r="H85" s="238"/>
      <c r="I85" s="238"/>
      <c r="J85" s="236">
        <f t="shared" si="596"/>
        <v>0</v>
      </c>
      <c r="K85" s="237"/>
      <c r="L85" s="237"/>
      <c r="M85" s="236">
        <f t="shared" si="598"/>
        <v>0</v>
      </c>
      <c r="N85" s="237"/>
      <c r="O85" s="237"/>
      <c r="P85" s="236">
        <f t="shared" si="600"/>
        <v>0</v>
      </c>
      <c r="Q85" s="261"/>
      <c r="R85" s="261"/>
      <c r="S85" s="257">
        <f t="shared" si="602"/>
        <v>0</v>
      </c>
      <c r="T85" s="261"/>
      <c r="U85" s="261"/>
      <c r="V85" s="257">
        <f t="shared" si="604"/>
        <v>0</v>
      </c>
      <c r="W85" s="261"/>
      <c r="X85" s="261"/>
      <c r="Y85" s="257">
        <f t="shared" si="606"/>
        <v>0</v>
      </c>
      <c r="Z85" s="288"/>
      <c r="AA85" s="288"/>
      <c r="AB85" s="284">
        <f t="shared" si="608"/>
        <v>0</v>
      </c>
      <c r="AC85" s="288"/>
      <c r="AD85" s="288"/>
      <c r="AE85" s="284">
        <f t="shared" si="610"/>
        <v>0</v>
      </c>
      <c r="AF85" s="288"/>
      <c r="AG85" s="288"/>
      <c r="AH85" s="284">
        <f t="shared" si="612"/>
        <v>0</v>
      </c>
      <c r="AI85" s="313"/>
      <c r="AJ85" s="313"/>
      <c r="AK85" s="311">
        <f t="shared" si="614"/>
        <v>0</v>
      </c>
      <c r="AL85" s="315">
        <v>0</v>
      </c>
      <c r="AM85" s="315"/>
      <c r="AN85" s="311">
        <f t="shared" si="618"/>
        <v>0</v>
      </c>
      <c r="AO85" s="315">
        <v>1829.9</v>
      </c>
      <c r="AP85" s="315"/>
      <c r="AQ85" s="311">
        <f t="shared" si="617"/>
        <v>0</v>
      </c>
      <c r="AR85" s="395"/>
    </row>
    <row r="86" spans="1:44" ht="39.950000000000003" customHeight="1">
      <c r="A86" s="487"/>
      <c r="B86" s="480"/>
      <c r="C86" s="481"/>
      <c r="D86" s="206" t="s">
        <v>308</v>
      </c>
      <c r="E86" s="169">
        <f t="shared" si="592"/>
        <v>0</v>
      </c>
      <c r="F86" s="169">
        <f t="shared" si="593"/>
        <v>0</v>
      </c>
      <c r="G86" s="170">
        <f t="shared" si="594"/>
        <v>0</v>
      </c>
      <c r="H86" s="238"/>
      <c r="I86" s="238"/>
      <c r="J86" s="236">
        <f t="shared" si="596"/>
        <v>0</v>
      </c>
      <c r="K86" s="237"/>
      <c r="L86" s="237"/>
      <c r="M86" s="236">
        <f t="shared" si="598"/>
        <v>0</v>
      </c>
      <c r="N86" s="237"/>
      <c r="O86" s="237"/>
      <c r="P86" s="236">
        <f t="shared" si="600"/>
        <v>0</v>
      </c>
      <c r="Q86" s="261"/>
      <c r="R86" s="261"/>
      <c r="S86" s="257">
        <f t="shared" si="602"/>
        <v>0</v>
      </c>
      <c r="T86" s="261"/>
      <c r="U86" s="261"/>
      <c r="V86" s="257">
        <f t="shared" si="604"/>
        <v>0</v>
      </c>
      <c r="W86" s="261"/>
      <c r="X86" s="261"/>
      <c r="Y86" s="257">
        <f t="shared" si="606"/>
        <v>0</v>
      </c>
      <c r="Z86" s="288"/>
      <c r="AA86" s="288"/>
      <c r="AB86" s="284">
        <f t="shared" si="608"/>
        <v>0</v>
      </c>
      <c r="AC86" s="288"/>
      <c r="AD86" s="288"/>
      <c r="AE86" s="284">
        <f t="shared" si="610"/>
        <v>0</v>
      </c>
      <c r="AF86" s="288"/>
      <c r="AG86" s="288"/>
      <c r="AH86" s="284">
        <f t="shared" si="612"/>
        <v>0</v>
      </c>
      <c r="AI86" s="313"/>
      <c r="AJ86" s="313"/>
      <c r="AK86" s="311">
        <f t="shared" si="614"/>
        <v>0</v>
      </c>
      <c r="AL86" s="315"/>
      <c r="AM86" s="315"/>
      <c r="AN86" s="311">
        <f t="shared" si="618"/>
        <v>0</v>
      </c>
      <c r="AO86" s="315"/>
      <c r="AP86" s="315"/>
      <c r="AQ86" s="311">
        <f t="shared" si="617"/>
        <v>0</v>
      </c>
      <c r="AR86" s="396"/>
    </row>
    <row r="87" spans="1:44" s="109" customFormat="1" ht="15.6" customHeight="1">
      <c r="A87" s="418" t="s">
        <v>317</v>
      </c>
      <c r="B87" s="480" t="s">
        <v>391</v>
      </c>
      <c r="C87" s="417" t="s">
        <v>392</v>
      </c>
      <c r="D87" s="187" t="s">
        <v>5</v>
      </c>
      <c r="E87" s="175">
        <f t="shared" si="592"/>
        <v>170.1</v>
      </c>
      <c r="F87" s="175">
        <f t="shared" si="593"/>
        <v>0</v>
      </c>
      <c r="G87" s="176">
        <f t="shared" si="594"/>
        <v>0</v>
      </c>
      <c r="H87" s="204">
        <f t="shared" ref="H87:I87" si="643">SUM(H88:H89)</f>
        <v>0</v>
      </c>
      <c r="I87" s="204">
        <f t="shared" si="643"/>
        <v>0</v>
      </c>
      <c r="J87" s="197">
        <f t="shared" si="596"/>
        <v>0</v>
      </c>
      <c r="K87" s="194">
        <f t="shared" ref="K87:L87" si="644">SUM(K88:K89)</f>
        <v>0</v>
      </c>
      <c r="L87" s="194">
        <f t="shared" si="644"/>
        <v>0</v>
      </c>
      <c r="M87" s="197">
        <f t="shared" si="598"/>
        <v>0</v>
      </c>
      <c r="N87" s="194">
        <f t="shared" ref="N87:O87" si="645">SUM(N88:N89)</f>
        <v>170.1</v>
      </c>
      <c r="O87" s="194">
        <f t="shared" si="645"/>
        <v>0</v>
      </c>
      <c r="P87" s="197">
        <f t="shared" si="600"/>
        <v>0</v>
      </c>
      <c r="Q87" s="260">
        <f t="shared" ref="Q87:R87" si="646">SUM(Q88:Q89)</f>
        <v>0</v>
      </c>
      <c r="R87" s="260">
        <f t="shared" si="646"/>
        <v>0</v>
      </c>
      <c r="S87" s="255">
        <f t="shared" si="602"/>
        <v>0</v>
      </c>
      <c r="T87" s="260">
        <f t="shared" ref="T87:U87" si="647">SUM(T88:T89)</f>
        <v>0</v>
      </c>
      <c r="U87" s="260">
        <f t="shared" si="647"/>
        <v>0</v>
      </c>
      <c r="V87" s="255">
        <f t="shared" si="604"/>
        <v>0</v>
      </c>
      <c r="W87" s="260">
        <f t="shared" ref="W87:X87" si="648">SUM(W88:W89)</f>
        <v>0</v>
      </c>
      <c r="X87" s="260">
        <f t="shared" si="648"/>
        <v>0</v>
      </c>
      <c r="Y87" s="255">
        <f t="shared" si="606"/>
        <v>0</v>
      </c>
      <c r="Z87" s="287">
        <f t="shared" ref="Z87:AA87" si="649">SUM(Z88:Z89)</f>
        <v>0</v>
      </c>
      <c r="AA87" s="287">
        <f t="shared" si="649"/>
        <v>0</v>
      </c>
      <c r="AB87" s="282">
        <f t="shared" si="608"/>
        <v>0</v>
      </c>
      <c r="AC87" s="287">
        <f t="shared" ref="AC87:AD87" si="650">SUM(AC88:AC89)</f>
        <v>0</v>
      </c>
      <c r="AD87" s="287">
        <f t="shared" si="650"/>
        <v>0</v>
      </c>
      <c r="AE87" s="282">
        <f t="shared" si="610"/>
        <v>0</v>
      </c>
      <c r="AF87" s="287">
        <f t="shared" ref="AF87:AG87" si="651">SUM(AF88:AF89)</f>
        <v>0</v>
      </c>
      <c r="AG87" s="287">
        <f t="shared" si="651"/>
        <v>0</v>
      </c>
      <c r="AH87" s="282">
        <f t="shared" si="612"/>
        <v>0</v>
      </c>
      <c r="AI87" s="312">
        <f t="shared" ref="AI87:AJ87" si="652">SUM(AI88:AI89)</f>
        <v>0</v>
      </c>
      <c r="AJ87" s="312">
        <f t="shared" si="652"/>
        <v>0</v>
      </c>
      <c r="AK87" s="309">
        <f t="shared" si="614"/>
        <v>0</v>
      </c>
      <c r="AL87" s="314">
        <f t="shared" ref="AL87:AM87" si="653">SUM(AL88:AL89)</f>
        <v>0</v>
      </c>
      <c r="AM87" s="314">
        <f t="shared" si="653"/>
        <v>0</v>
      </c>
      <c r="AN87" s="309">
        <f t="shared" si="618"/>
        <v>0</v>
      </c>
      <c r="AO87" s="314">
        <f t="shared" ref="AO87:AP87" si="654">SUM(AO88:AO89)</f>
        <v>0</v>
      </c>
      <c r="AP87" s="314">
        <f t="shared" si="654"/>
        <v>0</v>
      </c>
      <c r="AQ87" s="309">
        <f t="shared" si="617"/>
        <v>0</v>
      </c>
      <c r="AR87" s="418"/>
    </row>
    <row r="88" spans="1:44" s="109" customFormat="1" ht="20.45" customHeight="1">
      <c r="A88" s="419"/>
      <c r="B88" s="480"/>
      <c r="C88" s="417"/>
      <c r="D88" s="207" t="s">
        <v>228</v>
      </c>
      <c r="E88" s="169">
        <f t="shared" si="592"/>
        <v>170.1</v>
      </c>
      <c r="F88" s="169">
        <f t="shared" si="593"/>
        <v>0</v>
      </c>
      <c r="G88" s="170">
        <f t="shared" si="594"/>
        <v>0</v>
      </c>
      <c r="H88" s="238"/>
      <c r="I88" s="238"/>
      <c r="J88" s="236">
        <f t="shared" si="596"/>
        <v>0</v>
      </c>
      <c r="K88" s="237"/>
      <c r="L88" s="237"/>
      <c r="M88" s="236">
        <f t="shared" si="598"/>
        <v>0</v>
      </c>
      <c r="N88" s="237">
        <v>170.1</v>
      </c>
      <c r="O88" s="237"/>
      <c r="P88" s="236">
        <f t="shared" si="600"/>
        <v>0</v>
      </c>
      <c r="Q88" s="261"/>
      <c r="R88" s="261"/>
      <c r="S88" s="257">
        <f t="shared" si="602"/>
        <v>0</v>
      </c>
      <c r="T88" s="261"/>
      <c r="U88" s="261"/>
      <c r="V88" s="257">
        <f t="shared" si="604"/>
        <v>0</v>
      </c>
      <c r="W88" s="261"/>
      <c r="X88" s="261"/>
      <c r="Y88" s="257">
        <f t="shared" si="606"/>
        <v>0</v>
      </c>
      <c r="Z88" s="288"/>
      <c r="AA88" s="288"/>
      <c r="AB88" s="284">
        <f t="shared" si="608"/>
        <v>0</v>
      </c>
      <c r="AC88" s="288"/>
      <c r="AD88" s="288"/>
      <c r="AE88" s="284">
        <f t="shared" si="610"/>
        <v>0</v>
      </c>
      <c r="AF88" s="288"/>
      <c r="AG88" s="288"/>
      <c r="AH88" s="284">
        <f t="shared" si="612"/>
        <v>0</v>
      </c>
      <c r="AI88" s="313"/>
      <c r="AJ88" s="313"/>
      <c r="AK88" s="311">
        <f t="shared" si="614"/>
        <v>0</v>
      </c>
      <c r="AL88" s="315"/>
      <c r="AM88" s="315"/>
      <c r="AN88" s="311">
        <f t="shared" si="618"/>
        <v>0</v>
      </c>
      <c r="AO88" s="315"/>
      <c r="AP88" s="315"/>
      <c r="AQ88" s="311">
        <f t="shared" si="617"/>
        <v>0</v>
      </c>
      <c r="AR88" s="419"/>
    </row>
    <row r="89" spans="1:44" s="109" customFormat="1" ht="49.15" customHeight="1">
      <c r="A89" s="420"/>
      <c r="B89" s="480"/>
      <c r="C89" s="417"/>
      <c r="D89" s="207" t="s">
        <v>308</v>
      </c>
      <c r="E89" s="169">
        <f t="shared" si="592"/>
        <v>0</v>
      </c>
      <c r="F89" s="169">
        <f t="shared" si="593"/>
        <v>0</v>
      </c>
      <c r="G89" s="170">
        <f t="shared" si="594"/>
        <v>0</v>
      </c>
      <c r="H89" s="238"/>
      <c r="I89" s="238"/>
      <c r="J89" s="236">
        <f t="shared" si="596"/>
        <v>0</v>
      </c>
      <c r="K89" s="237"/>
      <c r="L89" s="237"/>
      <c r="M89" s="236">
        <f t="shared" si="598"/>
        <v>0</v>
      </c>
      <c r="N89" s="237"/>
      <c r="O89" s="237"/>
      <c r="P89" s="236">
        <f t="shared" si="600"/>
        <v>0</v>
      </c>
      <c r="Q89" s="261"/>
      <c r="R89" s="261"/>
      <c r="S89" s="257">
        <f t="shared" si="602"/>
        <v>0</v>
      </c>
      <c r="T89" s="261"/>
      <c r="U89" s="261"/>
      <c r="V89" s="257">
        <f t="shared" si="604"/>
        <v>0</v>
      </c>
      <c r="W89" s="261"/>
      <c r="X89" s="261"/>
      <c r="Y89" s="257">
        <f t="shared" si="606"/>
        <v>0</v>
      </c>
      <c r="Z89" s="288"/>
      <c r="AA89" s="288"/>
      <c r="AB89" s="284">
        <f t="shared" si="608"/>
        <v>0</v>
      </c>
      <c r="AC89" s="288"/>
      <c r="AD89" s="288"/>
      <c r="AE89" s="284">
        <f t="shared" si="610"/>
        <v>0</v>
      </c>
      <c r="AF89" s="288"/>
      <c r="AG89" s="288"/>
      <c r="AH89" s="284">
        <f t="shared" si="612"/>
        <v>0</v>
      </c>
      <c r="AI89" s="313"/>
      <c r="AJ89" s="313"/>
      <c r="AK89" s="311">
        <f t="shared" si="614"/>
        <v>0</v>
      </c>
      <c r="AL89" s="315"/>
      <c r="AM89" s="315"/>
      <c r="AN89" s="311">
        <f t="shared" si="618"/>
        <v>0</v>
      </c>
      <c r="AO89" s="315"/>
      <c r="AP89" s="315"/>
      <c r="AQ89" s="311">
        <f t="shared" si="617"/>
        <v>0</v>
      </c>
      <c r="AR89" s="420"/>
    </row>
    <row r="90" spans="1:44" s="188" customFormat="1" ht="39.950000000000003" customHeight="1">
      <c r="A90" s="412" t="s">
        <v>243</v>
      </c>
      <c r="B90" s="401" t="s">
        <v>371</v>
      </c>
      <c r="C90" s="402" t="s">
        <v>394</v>
      </c>
      <c r="D90" s="203" t="s">
        <v>5</v>
      </c>
      <c r="E90" s="194">
        <f t="shared" ref="E90:E134" si="655">H90+K90+N90+Q90+T90+W90+Z90+AC90+AF90+AI90+AL90+AO90</f>
        <v>923</v>
      </c>
      <c r="F90" s="194">
        <f t="shared" ref="F90:F134" si="656">I90+L90+O90+R90+U90+X90+AA90+AD90+AG90+AJ90+AM90+AP90</f>
        <v>0</v>
      </c>
      <c r="G90" s="195">
        <f t="shared" ref="G90:G134" si="657">IF(F90,F90/E90*100,0)</f>
        <v>0</v>
      </c>
      <c r="H90" s="204">
        <f t="shared" ref="H90:I90" si="658">SUM(H91:H92)</f>
        <v>0</v>
      </c>
      <c r="I90" s="204">
        <f t="shared" si="658"/>
        <v>0</v>
      </c>
      <c r="J90" s="197">
        <f t="shared" ref="J90:J134" si="659">IF(I90,I90/H90*100,0)</f>
        <v>0</v>
      </c>
      <c r="K90" s="204">
        <f t="shared" ref="K90:L90" si="660">SUM(K91:K92)</f>
        <v>0</v>
      </c>
      <c r="L90" s="204">
        <f t="shared" si="660"/>
        <v>0</v>
      </c>
      <c r="M90" s="197">
        <f t="shared" si="598"/>
        <v>0</v>
      </c>
      <c r="N90" s="204">
        <f t="shared" ref="N90:O90" si="661">SUM(N91:N92)</f>
        <v>0</v>
      </c>
      <c r="O90" s="204">
        <f t="shared" si="661"/>
        <v>0</v>
      </c>
      <c r="P90" s="197">
        <f t="shared" si="600"/>
        <v>0</v>
      </c>
      <c r="Q90" s="258">
        <f t="shared" ref="Q90:R90" si="662">SUM(Q91:Q92)</f>
        <v>0</v>
      </c>
      <c r="R90" s="258">
        <f t="shared" si="662"/>
        <v>0</v>
      </c>
      <c r="S90" s="255">
        <f t="shared" si="602"/>
        <v>0</v>
      </c>
      <c r="T90" s="258">
        <f t="shared" ref="T90:U90" si="663">SUM(T91:T92)</f>
        <v>150</v>
      </c>
      <c r="U90" s="258">
        <f t="shared" si="663"/>
        <v>0</v>
      </c>
      <c r="V90" s="255">
        <f t="shared" si="604"/>
        <v>0</v>
      </c>
      <c r="W90" s="258">
        <f t="shared" ref="W90:X90" si="664">SUM(W91:W92)</f>
        <v>0</v>
      </c>
      <c r="X90" s="258">
        <f t="shared" si="664"/>
        <v>0</v>
      </c>
      <c r="Y90" s="255">
        <f t="shared" si="606"/>
        <v>0</v>
      </c>
      <c r="Z90" s="285">
        <f t="shared" ref="Z90:AA90" si="665">SUM(Z91:Z92)</f>
        <v>165</v>
      </c>
      <c r="AA90" s="285">
        <f t="shared" si="665"/>
        <v>0</v>
      </c>
      <c r="AB90" s="282">
        <f t="shared" si="608"/>
        <v>0</v>
      </c>
      <c r="AC90" s="285">
        <f t="shared" ref="AC90:AD90" si="666">SUM(AC91:AC92)</f>
        <v>0</v>
      </c>
      <c r="AD90" s="285">
        <f t="shared" si="666"/>
        <v>0</v>
      </c>
      <c r="AE90" s="282">
        <f t="shared" si="610"/>
        <v>0</v>
      </c>
      <c r="AF90" s="285">
        <f t="shared" ref="AF90:AG90" si="667">SUM(AF91:AF92)</f>
        <v>0</v>
      </c>
      <c r="AG90" s="285">
        <f t="shared" si="667"/>
        <v>0</v>
      </c>
      <c r="AH90" s="282">
        <f t="shared" si="612"/>
        <v>0</v>
      </c>
      <c r="AI90" s="312">
        <f t="shared" ref="AI90:AJ90" si="668">SUM(AI91:AI92)</f>
        <v>500</v>
      </c>
      <c r="AJ90" s="312">
        <f t="shared" si="668"/>
        <v>0</v>
      </c>
      <c r="AK90" s="309">
        <f t="shared" si="614"/>
        <v>0</v>
      </c>
      <c r="AL90" s="312">
        <f t="shared" ref="AL90:AM90" si="669">SUM(AL91:AL92)</f>
        <v>8</v>
      </c>
      <c r="AM90" s="312">
        <f t="shared" si="669"/>
        <v>0</v>
      </c>
      <c r="AN90" s="309">
        <f t="shared" si="618"/>
        <v>0</v>
      </c>
      <c r="AO90" s="312">
        <f t="shared" ref="AO90:AP90" si="670">SUM(AO91:AO92)</f>
        <v>100</v>
      </c>
      <c r="AP90" s="312">
        <f t="shared" si="670"/>
        <v>0</v>
      </c>
      <c r="AQ90" s="309">
        <f t="shared" si="617"/>
        <v>0</v>
      </c>
      <c r="AR90" s="421"/>
    </row>
    <row r="91" spans="1:44" s="188" customFormat="1" ht="36" customHeight="1">
      <c r="A91" s="413"/>
      <c r="B91" s="401"/>
      <c r="C91" s="402"/>
      <c r="D91" s="208" t="s">
        <v>228</v>
      </c>
      <c r="E91" s="199">
        <f t="shared" si="655"/>
        <v>923</v>
      </c>
      <c r="F91" s="199">
        <f t="shared" si="656"/>
        <v>0</v>
      </c>
      <c r="G91" s="200">
        <f t="shared" si="657"/>
        <v>0</v>
      </c>
      <c r="H91" s="238">
        <f>H94+H97+H100+H103+H106+H109+H112+H115+H118+H121+H124+H127+H130</f>
        <v>0</v>
      </c>
      <c r="I91" s="238">
        <f>I94+I97+I100+I103+I106+I109+I112+I115+I118+I121+I124+I127+I130</f>
        <v>0</v>
      </c>
      <c r="J91" s="236">
        <f t="shared" si="659"/>
        <v>0</v>
      </c>
      <c r="K91" s="238">
        <f t="shared" ref="K91:L91" si="671">K94+K97+K100+K103+K106+K109+K112+K115+K118+K121+K124+K127+K130</f>
        <v>0</v>
      </c>
      <c r="L91" s="238">
        <f t="shared" si="671"/>
        <v>0</v>
      </c>
      <c r="M91" s="236">
        <f t="shared" si="598"/>
        <v>0</v>
      </c>
      <c r="N91" s="238">
        <f t="shared" ref="N91:O91" si="672">N94+N97+N100+N103+N106+N109+N112+N115+N118+N121+N124+N127+N130</f>
        <v>0</v>
      </c>
      <c r="O91" s="238">
        <f t="shared" si="672"/>
        <v>0</v>
      </c>
      <c r="P91" s="236">
        <f t="shared" si="600"/>
        <v>0</v>
      </c>
      <c r="Q91" s="259">
        <f t="shared" ref="Q91:R91" si="673">Q94+Q97+Q100+Q103+Q106+Q109+Q112+Q115+Q118+Q121+Q124+Q127+Q130</f>
        <v>0</v>
      </c>
      <c r="R91" s="259">
        <f t="shared" si="673"/>
        <v>0</v>
      </c>
      <c r="S91" s="257">
        <f t="shared" si="602"/>
        <v>0</v>
      </c>
      <c r="T91" s="259">
        <f t="shared" ref="T91:U91" si="674">T94+T97+T100+T103+T106+T109+T112+T115+T118+T121+T124+T127+T130</f>
        <v>150</v>
      </c>
      <c r="U91" s="259">
        <f t="shared" si="674"/>
        <v>0</v>
      </c>
      <c r="V91" s="257">
        <f t="shared" si="604"/>
        <v>0</v>
      </c>
      <c r="W91" s="259">
        <f t="shared" ref="W91:X91" si="675">W94+W97+W100+W103+W106+W109+W112+W115+W118+W121+W124+W127+W130</f>
        <v>0</v>
      </c>
      <c r="X91" s="259">
        <f t="shared" si="675"/>
        <v>0</v>
      </c>
      <c r="Y91" s="257">
        <f t="shared" si="606"/>
        <v>0</v>
      </c>
      <c r="Z91" s="286">
        <f t="shared" ref="Z91:AA91" si="676">Z94+Z97+Z100+Z103+Z106+Z109+Z112+Z115+Z118+Z121+Z124+Z127+Z130</f>
        <v>165</v>
      </c>
      <c r="AA91" s="286">
        <f t="shared" si="676"/>
        <v>0</v>
      </c>
      <c r="AB91" s="284">
        <f t="shared" si="608"/>
        <v>0</v>
      </c>
      <c r="AC91" s="286">
        <f t="shared" ref="AC91:AD91" si="677">AC94+AC97+AC100+AC103+AC106+AC109+AC112+AC115+AC118+AC121+AC124+AC127+AC130</f>
        <v>0</v>
      </c>
      <c r="AD91" s="286">
        <f t="shared" si="677"/>
        <v>0</v>
      </c>
      <c r="AE91" s="284">
        <f t="shared" si="610"/>
        <v>0</v>
      </c>
      <c r="AF91" s="286">
        <f t="shared" ref="AF91:AG91" si="678">AF94+AF97+AF100+AF103+AF106+AF109+AF112+AF115+AF118+AF121+AF124+AF127+AF130</f>
        <v>0</v>
      </c>
      <c r="AG91" s="286">
        <f t="shared" si="678"/>
        <v>0</v>
      </c>
      <c r="AH91" s="284">
        <f t="shared" si="612"/>
        <v>0</v>
      </c>
      <c r="AI91" s="313">
        <f t="shared" ref="AI91:AJ91" si="679">AI94+AI97+AI100+AI103+AI106+AI109+AI112+AI115+AI118+AI121+AI124+AI127+AI130</f>
        <v>500</v>
      </c>
      <c r="AJ91" s="313">
        <f t="shared" si="679"/>
        <v>0</v>
      </c>
      <c r="AK91" s="311">
        <f t="shared" si="614"/>
        <v>0</v>
      </c>
      <c r="AL91" s="313">
        <f t="shared" ref="AL91:AM91" si="680">AL94+AL97+AL100+AL103+AL106+AL109+AL112+AL115+AL118+AL121+AL124+AL127+AL130</f>
        <v>8</v>
      </c>
      <c r="AM91" s="313">
        <f t="shared" si="680"/>
        <v>0</v>
      </c>
      <c r="AN91" s="311">
        <f t="shared" si="618"/>
        <v>0</v>
      </c>
      <c r="AO91" s="313">
        <f t="shared" ref="AO91:AP91" si="681">AO94+AO97+AO100+AO103+AO106+AO109+AO112+AO115+AO118+AO121+AO124+AO127+AO130</f>
        <v>100</v>
      </c>
      <c r="AP91" s="313">
        <f t="shared" si="681"/>
        <v>0</v>
      </c>
      <c r="AQ91" s="311">
        <f t="shared" si="617"/>
        <v>0</v>
      </c>
      <c r="AR91" s="422"/>
    </row>
    <row r="92" spans="1:44" s="188" customFormat="1" ht="39.950000000000003" customHeight="1">
      <c r="A92" s="414"/>
      <c r="B92" s="401"/>
      <c r="C92" s="402"/>
      <c r="D92" s="208" t="s">
        <v>308</v>
      </c>
      <c r="E92" s="199">
        <f t="shared" si="655"/>
        <v>0</v>
      </c>
      <c r="F92" s="199">
        <f t="shared" si="656"/>
        <v>0</v>
      </c>
      <c r="G92" s="200">
        <f t="shared" si="657"/>
        <v>0</v>
      </c>
      <c r="H92" s="238">
        <f>H95+H98+H101+H104+H107+H110+H113+H116+H119+H122+H125+H128+H131</f>
        <v>0</v>
      </c>
      <c r="I92" s="238">
        <f>I95+I98+I101+I104+I107+I110+I113+I116+I119+I122+I125+I128+I131</f>
        <v>0</v>
      </c>
      <c r="J92" s="236">
        <f t="shared" si="659"/>
        <v>0</v>
      </c>
      <c r="K92" s="238">
        <f t="shared" ref="K92:L92" si="682">K95+K98+K101+K104+K107+K110+K113+K116+K119+K122+K125+K128+K131</f>
        <v>0</v>
      </c>
      <c r="L92" s="238">
        <f t="shared" si="682"/>
        <v>0</v>
      </c>
      <c r="M92" s="236">
        <f t="shared" si="598"/>
        <v>0</v>
      </c>
      <c r="N92" s="238">
        <f t="shared" ref="N92:O92" si="683">N95+N98+N101+N104+N107+N110+N113+N116+N119+N122+N125+N128+N131</f>
        <v>0</v>
      </c>
      <c r="O92" s="238">
        <f t="shared" si="683"/>
        <v>0</v>
      </c>
      <c r="P92" s="236">
        <f t="shared" si="600"/>
        <v>0</v>
      </c>
      <c r="Q92" s="259">
        <f t="shared" ref="Q92:R92" si="684">Q95+Q98+Q101+Q104+Q107+Q110+Q113+Q116+Q119+Q122+Q125+Q128+Q131</f>
        <v>0</v>
      </c>
      <c r="R92" s="259">
        <f t="shared" si="684"/>
        <v>0</v>
      </c>
      <c r="S92" s="257">
        <f t="shared" si="602"/>
        <v>0</v>
      </c>
      <c r="T92" s="259">
        <f t="shared" ref="T92:U92" si="685">T95+T98+T101+T104+T107+T110+T113+T116+T119+T122+T125+T128+T131</f>
        <v>0</v>
      </c>
      <c r="U92" s="259">
        <f t="shared" si="685"/>
        <v>0</v>
      </c>
      <c r="V92" s="257">
        <f t="shared" si="604"/>
        <v>0</v>
      </c>
      <c r="W92" s="259">
        <f t="shared" ref="W92:X92" si="686">W95+W98+W101+W104+W107+W110+W113+W116+W119+W122+W125+W128+W131</f>
        <v>0</v>
      </c>
      <c r="X92" s="259">
        <f t="shared" si="686"/>
        <v>0</v>
      </c>
      <c r="Y92" s="257">
        <f t="shared" si="606"/>
        <v>0</v>
      </c>
      <c r="Z92" s="286">
        <f t="shared" ref="Z92:AA92" si="687">Z95+Z98+Z101+Z104+Z107+Z110+Z113+Z116+Z119+Z122+Z125+Z128+Z131</f>
        <v>0</v>
      </c>
      <c r="AA92" s="286">
        <f t="shared" si="687"/>
        <v>0</v>
      </c>
      <c r="AB92" s="284">
        <f t="shared" si="608"/>
        <v>0</v>
      </c>
      <c r="AC92" s="286">
        <f t="shared" ref="AC92:AD92" si="688">AC95+AC98+AC101+AC104+AC107+AC110+AC113+AC116+AC119+AC122+AC125+AC128+AC131</f>
        <v>0</v>
      </c>
      <c r="AD92" s="286">
        <f t="shared" si="688"/>
        <v>0</v>
      </c>
      <c r="AE92" s="284">
        <f t="shared" si="610"/>
        <v>0</v>
      </c>
      <c r="AF92" s="286">
        <f t="shared" ref="AF92:AG92" si="689">AF95+AF98+AF101+AF104+AF107+AF110+AF113+AF116+AF119+AF122+AF125+AF128+AF131</f>
        <v>0</v>
      </c>
      <c r="AG92" s="286">
        <f t="shared" si="689"/>
        <v>0</v>
      </c>
      <c r="AH92" s="284">
        <f t="shared" si="612"/>
        <v>0</v>
      </c>
      <c r="AI92" s="313">
        <f t="shared" ref="AI92:AJ92" si="690">AI95+AI98+AI101+AI104+AI107+AI110+AI113+AI116+AI119+AI122+AI125+AI128+AI131</f>
        <v>0</v>
      </c>
      <c r="AJ92" s="313">
        <f t="shared" si="690"/>
        <v>0</v>
      </c>
      <c r="AK92" s="311">
        <f t="shared" si="614"/>
        <v>0</v>
      </c>
      <c r="AL92" s="313">
        <f t="shared" ref="AL92:AM92" si="691">AL95+AL98+AL101+AL104+AL107+AL110+AL113+AL116+AL119+AL122+AL125+AL128+AL131</f>
        <v>0</v>
      </c>
      <c r="AM92" s="313">
        <f t="shared" si="691"/>
        <v>0</v>
      </c>
      <c r="AN92" s="311">
        <f t="shared" si="618"/>
        <v>0</v>
      </c>
      <c r="AO92" s="313">
        <f t="shared" ref="AO92:AP92" si="692">AO95+AO98+AO101+AO104+AO107+AO110+AO113+AO116+AO119+AO122+AO125+AO128+AO131</f>
        <v>0</v>
      </c>
      <c r="AP92" s="313">
        <f t="shared" si="692"/>
        <v>0</v>
      </c>
      <c r="AQ92" s="311">
        <f t="shared" si="617"/>
        <v>0</v>
      </c>
      <c r="AR92" s="423"/>
    </row>
    <row r="93" spans="1:44" ht="39.950000000000003" customHeight="1">
      <c r="A93" s="394" t="s">
        <v>290</v>
      </c>
      <c r="B93" s="398" t="s">
        <v>372</v>
      </c>
      <c r="C93" s="399" t="s">
        <v>320</v>
      </c>
      <c r="D93" s="187" t="s">
        <v>5</v>
      </c>
      <c r="E93" s="175">
        <f t="shared" si="655"/>
        <v>0</v>
      </c>
      <c r="F93" s="175">
        <f t="shared" si="656"/>
        <v>0</v>
      </c>
      <c r="G93" s="176">
        <f t="shared" si="657"/>
        <v>0</v>
      </c>
      <c r="H93" s="204">
        <f t="shared" ref="H93:I93" si="693">SUM(H94:H95)</f>
        <v>0</v>
      </c>
      <c r="I93" s="204">
        <f t="shared" si="693"/>
        <v>0</v>
      </c>
      <c r="J93" s="197">
        <f t="shared" si="659"/>
        <v>0</v>
      </c>
      <c r="K93" s="194">
        <f t="shared" ref="K93:L93" si="694">SUM(K94:K95)</f>
        <v>0</v>
      </c>
      <c r="L93" s="194">
        <f t="shared" si="694"/>
        <v>0</v>
      </c>
      <c r="M93" s="197">
        <f t="shared" ref="M93:M134" si="695">IF(L93,L93/K93*100,0)</f>
        <v>0</v>
      </c>
      <c r="N93" s="194">
        <f t="shared" ref="N93:O93" si="696">SUM(N94:N95)</f>
        <v>0</v>
      </c>
      <c r="O93" s="194">
        <f t="shared" si="696"/>
        <v>0</v>
      </c>
      <c r="P93" s="197">
        <f t="shared" ref="P93:P134" si="697">IF(O93,O93/N93*100,0)</f>
        <v>0</v>
      </c>
      <c r="Q93" s="260">
        <f t="shared" ref="Q93:R93" si="698">SUM(Q94:Q95)</f>
        <v>0</v>
      </c>
      <c r="R93" s="260">
        <f t="shared" si="698"/>
        <v>0</v>
      </c>
      <c r="S93" s="255">
        <f t="shared" ref="S93:S134" si="699">IF(R93,R93/Q93*100,0)</f>
        <v>0</v>
      </c>
      <c r="T93" s="260">
        <f t="shared" ref="T93:U93" si="700">SUM(T94:T95)</f>
        <v>0</v>
      </c>
      <c r="U93" s="260">
        <f t="shared" si="700"/>
        <v>0</v>
      </c>
      <c r="V93" s="255">
        <f t="shared" ref="V93:V134" si="701">IF(U93,U93/T93*100,0)</f>
        <v>0</v>
      </c>
      <c r="W93" s="260">
        <f t="shared" ref="W93:X93" si="702">SUM(W94:W95)</f>
        <v>0</v>
      </c>
      <c r="X93" s="260">
        <f t="shared" si="702"/>
        <v>0</v>
      </c>
      <c r="Y93" s="255">
        <f t="shared" ref="Y93:Y134" si="703">IF(X93,X93/W93*100,0)</f>
        <v>0</v>
      </c>
      <c r="Z93" s="287">
        <f t="shared" ref="Z93:AA93" si="704">SUM(Z94:Z95)</f>
        <v>0</v>
      </c>
      <c r="AA93" s="287">
        <f t="shared" si="704"/>
        <v>0</v>
      </c>
      <c r="AB93" s="282">
        <f t="shared" ref="AB93:AB134" si="705">IF(AA93,AA93/Z93*100,0)</f>
        <v>0</v>
      </c>
      <c r="AC93" s="287">
        <f t="shared" ref="AC93:AD93" si="706">SUM(AC94:AC95)</f>
        <v>0</v>
      </c>
      <c r="AD93" s="287">
        <f t="shared" si="706"/>
        <v>0</v>
      </c>
      <c r="AE93" s="282">
        <f t="shared" ref="AE93:AE134" si="707">IF(AD93,AD93/AC93*100,0)</f>
        <v>0</v>
      </c>
      <c r="AF93" s="287">
        <f t="shared" ref="AF93:AG93" si="708">SUM(AF94:AF95)</f>
        <v>0</v>
      </c>
      <c r="AG93" s="287">
        <f t="shared" si="708"/>
        <v>0</v>
      </c>
      <c r="AH93" s="282">
        <f t="shared" ref="AH93:AH134" si="709">IF(AG93,AG93/AF93*100,0)</f>
        <v>0</v>
      </c>
      <c r="AI93" s="312">
        <f t="shared" ref="AI93:AJ93" si="710">SUM(AI94:AI95)</f>
        <v>0</v>
      </c>
      <c r="AJ93" s="312">
        <f t="shared" si="710"/>
        <v>0</v>
      </c>
      <c r="AK93" s="309">
        <f t="shared" ref="AK93:AK134" si="711">IF(AJ93,AJ93/AI93*100,0)</f>
        <v>0</v>
      </c>
      <c r="AL93" s="314">
        <f t="shared" ref="AL93:AM93" si="712">SUM(AL94:AL95)</f>
        <v>0</v>
      </c>
      <c r="AM93" s="314">
        <f t="shared" si="712"/>
        <v>0</v>
      </c>
      <c r="AN93" s="309">
        <f t="shared" ref="AN93:AN134" si="713">IF(AM93,AM93/AL93*100,0)</f>
        <v>0</v>
      </c>
      <c r="AO93" s="314">
        <f t="shared" ref="AO93:AP93" si="714">SUM(AO94:AO95)</f>
        <v>0</v>
      </c>
      <c r="AP93" s="314">
        <f t="shared" si="714"/>
        <v>0</v>
      </c>
      <c r="AQ93" s="309">
        <f t="shared" ref="AQ93:AQ134" si="715">IF(AP93,AP93/AO93*100,0)</f>
        <v>0</v>
      </c>
      <c r="AR93" s="394"/>
    </row>
    <row r="94" spans="1:44" ht="39.950000000000003" customHeight="1">
      <c r="A94" s="395"/>
      <c r="B94" s="398"/>
      <c r="C94" s="399"/>
      <c r="D94" s="207" t="s">
        <v>228</v>
      </c>
      <c r="E94" s="169">
        <f t="shared" si="655"/>
        <v>0</v>
      </c>
      <c r="F94" s="169">
        <f t="shared" si="656"/>
        <v>0</v>
      </c>
      <c r="G94" s="170">
        <f t="shared" si="657"/>
        <v>0</v>
      </c>
      <c r="H94" s="238"/>
      <c r="I94" s="238"/>
      <c r="J94" s="236">
        <f t="shared" si="659"/>
        <v>0</v>
      </c>
      <c r="K94" s="237"/>
      <c r="L94" s="237"/>
      <c r="M94" s="236">
        <f t="shared" si="695"/>
        <v>0</v>
      </c>
      <c r="N94" s="237"/>
      <c r="O94" s="237"/>
      <c r="P94" s="236">
        <f t="shared" si="697"/>
        <v>0</v>
      </c>
      <c r="Q94" s="261"/>
      <c r="R94" s="261"/>
      <c r="S94" s="257">
        <f t="shared" si="699"/>
        <v>0</v>
      </c>
      <c r="T94" s="261"/>
      <c r="U94" s="261"/>
      <c r="V94" s="257">
        <f t="shared" si="701"/>
        <v>0</v>
      </c>
      <c r="W94" s="261"/>
      <c r="X94" s="261"/>
      <c r="Y94" s="257">
        <f t="shared" si="703"/>
        <v>0</v>
      </c>
      <c r="Z94" s="288"/>
      <c r="AA94" s="288"/>
      <c r="AB94" s="284">
        <f t="shared" si="705"/>
        <v>0</v>
      </c>
      <c r="AC94" s="288"/>
      <c r="AD94" s="288"/>
      <c r="AE94" s="284">
        <f t="shared" si="707"/>
        <v>0</v>
      </c>
      <c r="AF94" s="288"/>
      <c r="AG94" s="288"/>
      <c r="AH94" s="284">
        <f t="shared" si="709"/>
        <v>0</v>
      </c>
      <c r="AI94" s="313"/>
      <c r="AJ94" s="313"/>
      <c r="AK94" s="311">
        <f t="shared" si="711"/>
        <v>0</v>
      </c>
      <c r="AL94" s="315"/>
      <c r="AM94" s="315"/>
      <c r="AN94" s="311">
        <f t="shared" si="713"/>
        <v>0</v>
      </c>
      <c r="AO94" s="315"/>
      <c r="AP94" s="315"/>
      <c r="AQ94" s="311">
        <f t="shared" si="715"/>
        <v>0</v>
      </c>
      <c r="AR94" s="395"/>
    </row>
    <row r="95" spans="1:44" ht="39.950000000000003" customHeight="1">
      <c r="A95" s="396"/>
      <c r="B95" s="398"/>
      <c r="C95" s="399"/>
      <c r="D95" s="207" t="s">
        <v>308</v>
      </c>
      <c r="E95" s="169">
        <f t="shared" si="655"/>
        <v>0</v>
      </c>
      <c r="F95" s="169">
        <f t="shared" si="656"/>
        <v>0</v>
      </c>
      <c r="G95" s="170">
        <f t="shared" si="657"/>
        <v>0</v>
      </c>
      <c r="H95" s="238"/>
      <c r="I95" s="238"/>
      <c r="J95" s="236">
        <f t="shared" si="659"/>
        <v>0</v>
      </c>
      <c r="K95" s="237"/>
      <c r="L95" s="237"/>
      <c r="M95" s="236">
        <f t="shared" si="695"/>
        <v>0</v>
      </c>
      <c r="N95" s="237"/>
      <c r="O95" s="237"/>
      <c r="P95" s="236">
        <f t="shared" si="697"/>
        <v>0</v>
      </c>
      <c r="Q95" s="261"/>
      <c r="R95" s="261"/>
      <c r="S95" s="257">
        <f t="shared" si="699"/>
        <v>0</v>
      </c>
      <c r="T95" s="261"/>
      <c r="U95" s="261"/>
      <c r="V95" s="257">
        <f t="shared" si="701"/>
        <v>0</v>
      </c>
      <c r="W95" s="261"/>
      <c r="X95" s="261"/>
      <c r="Y95" s="257">
        <f t="shared" si="703"/>
        <v>0</v>
      </c>
      <c r="Z95" s="288"/>
      <c r="AA95" s="288"/>
      <c r="AB95" s="284">
        <f t="shared" si="705"/>
        <v>0</v>
      </c>
      <c r="AC95" s="288"/>
      <c r="AD95" s="288"/>
      <c r="AE95" s="284">
        <f t="shared" si="707"/>
        <v>0</v>
      </c>
      <c r="AF95" s="288"/>
      <c r="AG95" s="288"/>
      <c r="AH95" s="284">
        <f t="shared" si="709"/>
        <v>0</v>
      </c>
      <c r="AI95" s="313"/>
      <c r="AJ95" s="313"/>
      <c r="AK95" s="311">
        <f t="shared" si="711"/>
        <v>0</v>
      </c>
      <c r="AL95" s="315"/>
      <c r="AM95" s="315"/>
      <c r="AN95" s="311">
        <f t="shared" si="713"/>
        <v>0</v>
      </c>
      <c r="AO95" s="315"/>
      <c r="AP95" s="315"/>
      <c r="AQ95" s="311">
        <f t="shared" si="715"/>
        <v>0</v>
      </c>
      <c r="AR95" s="396"/>
    </row>
    <row r="96" spans="1:44" ht="39.950000000000003" customHeight="1">
      <c r="A96" s="394" t="s">
        <v>291</v>
      </c>
      <c r="B96" s="398" t="s">
        <v>373</v>
      </c>
      <c r="C96" s="417" t="s">
        <v>393</v>
      </c>
      <c r="D96" s="187" t="s">
        <v>5</v>
      </c>
      <c r="E96" s="175">
        <f t="shared" si="655"/>
        <v>150</v>
      </c>
      <c r="F96" s="175">
        <f t="shared" si="656"/>
        <v>0</v>
      </c>
      <c r="G96" s="176">
        <f t="shared" si="657"/>
        <v>0</v>
      </c>
      <c r="H96" s="204">
        <f t="shared" ref="H96:I96" si="716">SUM(H97:H98)</f>
        <v>0</v>
      </c>
      <c r="I96" s="204">
        <f t="shared" si="716"/>
        <v>0</v>
      </c>
      <c r="J96" s="197">
        <f t="shared" si="659"/>
        <v>0</v>
      </c>
      <c r="K96" s="194">
        <f t="shared" ref="K96:L96" si="717">SUM(K97:K98)</f>
        <v>0</v>
      </c>
      <c r="L96" s="194">
        <f t="shared" si="717"/>
        <v>0</v>
      </c>
      <c r="M96" s="197">
        <f t="shared" si="695"/>
        <v>0</v>
      </c>
      <c r="N96" s="194">
        <f t="shared" ref="N96:O96" si="718">SUM(N97:N98)</f>
        <v>0</v>
      </c>
      <c r="O96" s="194">
        <f t="shared" si="718"/>
        <v>0</v>
      </c>
      <c r="P96" s="197">
        <f t="shared" si="697"/>
        <v>0</v>
      </c>
      <c r="Q96" s="260">
        <f t="shared" ref="Q96:R96" si="719">SUM(Q97:Q98)</f>
        <v>0</v>
      </c>
      <c r="R96" s="260">
        <f t="shared" si="719"/>
        <v>0</v>
      </c>
      <c r="S96" s="255">
        <f t="shared" si="699"/>
        <v>0</v>
      </c>
      <c r="T96" s="260">
        <f t="shared" ref="T96:U96" si="720">SUM(T97:T98)</f>
        <v>150</v>
      </c>
      <c r="U96" s="260">
        <f t="shared" si="720"/>
        <v>0</v>
      </c>
      <c r="V96" s="255">
        <f t="shared" si="701"/>
        <v>0</v>
      </c>
      <c r="W96" s="260">
        <f t="shared" ref="W96:X96" si="721">SUM(W97:W98)</f>
        <v>0</v>
      </c>
      <c r="X96" s="260">
        <f t="shared" si="721"/>
        <v>0</v>
      </c>
      <c r="Y96" s="255">
        <f t="shared" si="703"/>
        <v>0</v>
      </c>
      <c r="Z96" s="287">
        <f t="shared" ref="Z96:AA96" si="722">SUM(Z97:Z98)</f>
        <v>0</v>
      </c>
      <c r="AA96" s="287">
        <f t="shared" si="722"/>
        <v>0</v>
      </c>
      <c r="AB96" s="282">
        <f t="shared" si="705"/>
        <v>0</v>
      </c>
      <c r="AC96" s="287">
        <f t="shared" ref="AC96:AD96" si="723">SUM(AC97:AC98)</f>
        <v>0</v>
      </c>
      <c r="AD96" s="287">
        <f t="shared" si="723"/>
        <v>0</v>
      </c>
      <c r="AE96" s="282">
        <f t="shared" si="707"/>
        <v>0</v>
      </c>
      <c r="AF96" s="287">
        <f t="shared" ref="AF96:AG96" si="724">SUM(AF97:AF98)</f>
        <v>0</v>
      </c>
      <c r="AG96" s="287">
        <f t="shared" si="724"/>
        <v>0</v>
      </c>
      <c r="AH96" s="282">
        <f t="shared" si="709"/>
        <v>0</v>
      </c>
      <c r="AI96" s="312">
        <f t="shared" ref="AI96:AJ96" si="725">SUM(AI97:AI98)</f>
        <v>0</v>
      </c>
      <c r="AJ96" s="312">
        <f t="shared" si="725"/>
        <v>0</v>
      </c>
      <c r="AK96" s="309">
        <f t="shared" si="711"/>
        <v>0</v>
      </c>
      <c r="AL96" s="314">
        <f t="shared" ref="AL96:AM96" si="726">SUM(AL97:AL98)</f>
        <v>0</v>
      </c>
      <c r="AM96" s="314">
        <f t="shared" si="726"/>
        <v>0</v>
      </c>
      <c r="AN96" s="309">
        <f t="shared" si="713"/>
        <v>0</v>
      </c>
      <c r="AO96" s="314">
        <f t="shared" ref="AO96:AP96" si="727">SUM(AO97:AO98)</f>
        <v>0</v>
      </c>
      <c r="AP96" s="314">
        <f t="shared" si="727"/>
        <v>0</v>
      </c>
      <c r="AQ96" s="309">
        <f t="shared" si="715"/>
        <v>0</v>
      </c>
      <c r="AR96" s="394"/>
    </row>
    <row r="97" spans="1:44" ht="39.950000000000003" customHeight="1">
      <c r="A97" s="395"/>
      <c r="B97" s="398"/>
      <c r="C97" s="417"/>
      <c r="D97" s="207" t="s">
        <v>228</v>
      </c>
      <c r="E97" s="169">
        <f t="shared" si="655"/>
        <v>150</v>
      </c>
      <c r="F97" s="169">
        <f t="shared" si="656"/>
        <v>0</v>
      </c>
      <c r="G97" s="170">
        <f t="shared" si="657"/>
        <v>0</v>
      </c>
      <c r="H97" s="238"/>
      <c r="I97" s="238"/>
      <c r="J97" s="236">
        <f t="shared" si="659"/>
        <v>0</v>
      </c>
      <c r="K97" s="237"/>
      <c r="L97" s="237"/>
      <c r="M97" s="236">
        <f t="shared" si="695"/>
        <v>0</v>
      </c>
      <c r="N97" s="237"/>
      <c r="O97" s="237"/>
      <c r="P97" s="236">
        <f t="shared" si="697"/>
        <v>0</v>
      </c>
      <c r="Q97" s="261"/>
      <c r="R97" s="261"/>
      <c r="S97" s="257">
        <f t="shared" si="699"/>
        <v>0</v>
      </c>
      <c r="T97" s="261">
        <v>150</v>
      </c>
      <c r="U97" s="261"/>
      <c r="V97" s="257">
        <f t="shared" si="701"/>
        <v>0</v>
      </c>
      <c r="W97" s="261"/>
      <c r="X97" s="261"/>
      <c r="Y97" s="257">
        <f t="shared" si="703"/>
        <v>0</v>
      </c>
      <c r="Z97" s="288"/>
      <c r="AA97" s="288"/>
      <c r="AB97" s="284">
        <f t="shared" si="705"/>
        <v>0</v>
      </c>
      <c r="AC97" s="288"/>
      <c r="AD97" s="288"/>
      <c r="AE97" s="284">
        <f t="shared" si="707"/>
        <v>0</v>
      </c>
      <c r="AF97" s="288"/>
      <c r="AG97" s="288"/>
      <c r="AH97" s="284">
        <f t="shared" si="709"/>
        <v>0</v>
      </c>
      <c r="AI97" s="313"/>
      <c r="AJ97" s="313"/>
      <c r="AK97" s="311">
        <f t="shared" si="711"/>
        <v>0</v>
      </c>
      <c r="AL97" s="315"/>
      <c r="AM97" s="315"/>
      <c r="AN97" s="311">
        <f t="shared" si="713"/>
        <v>0</v>
      </c>
      <c r="AO97" s="315"/>
      <c r="AP97" s="315"/>
      <c r="AQ97" s="311">
        <f t="shared" si="715"/>
        <v>0</v>
      </c>
      <c r="AR97" s="395"/>
    </row>
    <row r="98" spans="1:44" ht="48.6" customHeight="1">
      <c r="A98" s="396"/>
      <c r="B98" s="398"/>
      <c r="C98" s="417"/>
      <c r="D98" s="207" t="s">
        <v>308</v>
      </c>
      <c r="E98" s="169">
        <f t="shared" si="655"/>
        <v>0</v>
      </c>
      <c r="F98" s="169">
        <f t="shared" si="656"/>
        <v>0</v>
      </c>
      <c r="G98" s="170">
        <f t="shared" si="657"/>
        <v>0</v>
      </c>
      <c r="H98" s="238"/>
      <c r="I98" s="238"/>
      <c r="J98" s="236">
        <f t="shared" si="659"/>
        <v>0</v>
      </c>
      <c r="K98" s="237"/>
      <c r="L98" s="237"/>
      <c r="M98" s="236">
        <f t="shared" si="695"/>
        <v>0</v>
      </c>
      <c r="N98" s="237"/>
      <c r="O98" s="237"/>
      <c r="P98" s="236">
        <f t="shared" si="697"/>
        <v>0</v>
      </c>
      <c r="Q98" s="261"/>
      <c r="R98" s="261"/>
      <c r="S98" s="257">
        <f t="shared" si="699"/>
        <v>0</v>
      </c>
      <c r="T98" s="261"/>
      <c r="U98" s="261"/>
      <c r="V98" s="257">
        <f t="shared" si="701"/>
        <v>0</v>
      </c>
      <c r="W98" s="261"/>
      <c r="X98" s="261"/>
      <c r="Y98" s="257">
        <f t="shared" si="703"/>
        <v>0</v>
      </c>
      <c r="Z98" s="288"/>
      <c r="AA98" s="288"/>
      <c r="AB98" s="284">
        <f t="shared" si="705"/>
        <v>0</v>
      </c>
      <c r="AC98" s="288"/>
      <c r="AD98" s="288"/>
      <c r="AE98" s="284">
        <f t="shared" si="707"/>
        <v>0</v>
      </c>
      <c r="AF98" s="288"/>
      <c r="AG98" s="288"/>
      <c r="AH98" s="284">
        <f t="shared" si="709"/>
        <v>0</v>
      </c>
      <c r="AI98" s="313"/>
      <c r="AJ98" s="313"/>
      <c r="AK98" s="311">
        <f t="shared" si="711"/>
        <v>0</v>
      </c>
      <c r="AL98" s="315"/>
      <c r="AM98" s="315"/>
      <c r="AN98" s="311">
        <f t="shared" si="713"/>
        <v>0</v>
      </c>
      <c r="AO98" s="315"/>
      <c r="AP98" s="315"/>
      <c r="AQ98" s="311">
        <f t="shared" si="715"/>
        <v>0</v>
      </c>
      <c r="AR98" s="396"/>
    </row>
    <row r="99" spans="1:44" ht="39.950000000000003" customHeight="1">
      <c r="A99" s="394" t="s">
        <v>292</v>
      </c>
      <c r="B99" s="398" t="s">
        <v>374</v>
      </c>
      <c r="C99" s="399" t="s">
        <v>320</v>
      </c>
      <c r="D99" s="187" t="s">
        <v>5</v>
      </c>
      <c r="E99" s="175">
        <f t="shared" si="655"/>
        <v>165</v>
      </c>
      <c r="F99" s="175">
        <f t="shared" si="656"/>
        <v>0</v>
      </c>
      <c r="G99" s="176">
        <f t="shared" si="657"/>
        <v>0</v>
      </c>
      <c r="H99" s="204">
        <f t="shared" ref="H99:I99" si="728">SUM(H100:H101)</f>
        <v>0</v>
      </c>
      <c r="I99" s="204">
        <f t="shared" si="728"/>
        <v>0</v>
      </c>
      <c r="J99" s="197">
        <f t="shared" si="659"/>
        <v>0</v>
      </c>
      <c r="K99" s="194">
        <f t="shared" ref="K99:L99" si="729">SUM(K100:K101)</f>
        <v>0</v>
      </c>
      <c r="L99" s="194">
        <f t="shared" si="729"/>
        <v>0</v>
      </c>
      <c r="M99" s="197">
        <f t="shared" si="695"/>
        <v>0</v>
      </c>
      <c r="N99" s="194">
        <f t="shared" ref="N99:O99" si="730">SUM(N100:N101)</f>
        <v>0</v>
      </c>
      <c r="O99" s="194">
        <f t="shared" si="730"/>
        <v>0</v>
      </c>
      <c r="P99" s="197">
        <f t="shared" si="697"/>
        <v>0</v>
      </c>
      <c r="Q99" s="260">
        <f t="shared" ref="Q99:R99" si="731">SUM(Q100:Q101)</f>
        <v>0</v>
      </c>
      <c r="R99" s="260">
        <f t="shared" si="731"/>
        <v>0</v>
      </c>
      <c r="S99" s="255">
        <f t="shared" si="699"/>
        <v>0</v>
      </c>
      <c r="T99" s="260">
        <f t="shared" ref="T99:U99" si="732">SUM(T100:T101)</f>
        <v>0</v>
      </c>
      <c r="U99" s="260">
        <f t="shared" si="732"/>
        <v>0</v>
      </c>
      <c r="V99" s="255">
        <f t="shared" si="701"/>
        <v>0</v>
      </c>
      <c r="W99" s="260">
        <f t="shared" ref="W99:X99" si="733">SUM(W100:W101)</f>
        <v>0</v>
      </c>
      <c r="X99" s="260">
        <f t="shared" si="733"/>
        <v>0</v>
      </c>
      <c r="Y99" s="255">
        <f t="shared" si="703"/>
        <v>0</v>
      </c>
      <c r="Z99" s="287">
        <f t="shared" ref="Z99:AA99" si="734">SUM(Z100:Z101)</f>
        <v>165</v>
      </c>
      <c r="AA99" s="287">
        <f t="shared" si="734"/>
        <v>0</v>
      </c>
      <c r="AB99" s="282">
        <f t="shared" si="705"/>
        <v>0</v>
      </c>
      <c r="AC99" s="287">
        <f t="shared" ref="AC99:AD99" si="735">SUM(AC100:AC101)</f>
        <v>0</v>
      </c>
      <c r="AD99" s="287">
        <f t="shared" si="735"/>
        <v>0</v>
      </c>
      <c r="AE99" s="282">
        <f t="shared" si="707"/>
        <v>0</v>
      </c>
      <c r="AF99" s="287">
        <f t="shared" ref="AF99:AG99" si="736">SUM(AF100:AF101)</f>
        <v>0</v>
      </c>
      <c r="AG99" s="287">
        <f t="shared" si="736"/>
        <v>0</v>
      </c>
      <c r="AH99" s="282">
        <f t="shared" si="709"/>
        <v>0</v>
      </c>
      <c r="AI99" s="312">
        <f t="shared" ref="AI99:AJ99" si="737">SUM(AI100:AI101)</f>
        <v>0</v>
      </c>
      <c r="AJ99" s="312">
        <f t="shared" si="737"/>
        <v>0</v>
      </c>
      <c r="AK99" s="309">
        <f t="shared" si="711"/>
        <v>0</v>
      </c>
      <c r="AL99" s="314">
        <f t="shared" ref="AL99:AM99" si="738">SUM(AL100:AL101)</f>
        <v>0</v>
      </c>
      <c r="AM99" s="314">
        <f t="shared" si="738"/>
        <v>0</v>
      </c>
      <c r="AN99" s="309">
        <f t="shared" si="713"/>
        <v>0</v>
      </c>
      <c r="AO99" s="314">
        <f t="shared" ref="AO99:AP99" si="739">SUM(AO100:AO101)</f>
        <v>0</v>
      </c>
      <c r="AP99" s="314">
        <f t="shared" si="739"/>
        <v>0</v>
      </c>
      <c r="AQ99" s="309">
        <f t="shared" si="715"/>
        <v>0</v>
      </c>
      <c r="AR99" s="394"/>
    </row>
    <row r="100" spans="1:44" ht="39.950000000000003" customHeight="1">
      <c r="A100" s="395"/>
      <c r="B100" s="398"/>
      <c r="C100" s="399"/>
      <c r="D100" s="207" t="s">
        <v>228</v>
      </c>
      <c r="E100" s="169">
        <f t="shared" si="655"/>
        <v>165</v>
      </c>
      <c r="F100" s="169">
        <f t="shared" si="656"/>
        <v>0</v>
      </c>
      <c r="G100" s="170">
        <f t="shared" si="657"/>
        <v>0</v>
      </c>
      <c r="H100" s="238"/>
      <c r="I100" s="238"/>
      <c r="J100" s="236">
        <f t="shared" si="659"/>
        <v>0</v>
      </c>
      <c r="K100" s="237"/>
      <c r="L100" s="237"/>
      <c r="M100" s="236">
        <f t="shared" si="695"/>
        <v>0</v>
      </c>
      <c r="N100" s="237"/>
      <c r="O100" s="237"/>
      <c r="P100" s="236">
        <f t="shared" si="697"/>
        <v>0</v>
      </c>
      <c r="Q100" s="261"/>
      <c r="R100" s="261"/>
      <c r="S100" s="257">
        <f t="shared" si="699"/>
        <v>0</v>
      </c>
      <c r="T100" s="261"/>
      <c r="U100" s="261"/>
      <c r="V100" s="257">
        <f t="shared" si="701"/>
        <v>0</v>
      </c>
      <c r="W100" s="261"/>
      <c r="X100" s="261"/>
      <c r="Y100" s="257">
        <f t="shared" si="703"/>
        <v>0</v>
      </c>
      <c r="Z100" s="288">
        <v>165</v>
      </c>
      <c r="AA100" s="288"/>
      <c r="AB100" s="284">
        <f t="shared" si="705"/>
        <v>0</v>
      </c>
      <c r="AC100" s="288"/>
      <c r="AD100" s="288"/>
      <c r="AE100" s="284">
        <f t="shared" si="707"/>
        <v>0</v>
      </c>
      <c r="AF100" s="288"/>
      <c r="AG100" s="288"/>
      <c r="AH100" s="284">
        <f t="shared" si="709"/>
        <v>0</v>
      </c>
      <c r="AI100" s="313"/>
      <c r="AJ100" s="313"/>
      <c r="AK100" s="311">
        <f t="shared" si="711"/>
        <v>0</v>
      </c>
      <c r="AL100" s="315"/>
      <c r="AM100" s="315"/>
      <c r="AN100" s="311">
        <f t="shared" si="713"/>
        <v>0</v>
      </c>
      <c r="AO100" s="315"/>
      <c r="AP100" s="315"/>
      <c r="AQ100" s="311">
        <f t="shared" si="715"/>
        <v>0</v>
      </c>
      <c r="AR100" s="395"/>
    </row>
    <row r="101" spans="1:44" ht="39.950000000000003" customHeight="1">
      <c r="A101" s="396"/>
      <c r="B101" s="398"/>
      <c r="C101" s="399"/>
      <c r="D101" s="207" t="s">
        <v>308</v>
      </c>
      <c r="E101" s="169">
        <f t="shared" si="655"/>
        <v>0</v>
      </c>
      <c r="F101" s="169">
        <f t="shared" si="656"/>
        <v>0</v>
      </c>
      <c r="G101" s="170">
        <f t="shared" si="657"/>
        <v>0</v>
      </c>
      <c r="H101" s="238"/>
      <c r="I101" s="238"/>
      <c r="J101" s="236">
        <f t="shared" si="659"/>
        <v>0</v>
      </c>
      <c r="K101" s="237"/>
      <c r="L101" s="237"/>
      <c r="M101" s="236">
        <f t="shared" si="695"/>
        <v>0</v>
      </c>
      <c r="N101" s="237"/>
      <c r="O101" s="237"/>
      <c r="P101" s="236">
        <f t="shared" si="697"/>
        <v>0</v>
      </c>
      <c r="Q101" s="261"/>
      <c r="R101" s="261"/>
      <c r="S101" s="257">
        <f t="shared" si="699"/>
        <v>0</v>
      </c>
      <c r="T101" s="261"/>
      <c r="U101" s="261"/>
      <c r="V101" s="257">
        <f t="shared" si="701"/>
        <v>0</v>
      </c>
      <c r="W101" s="261"/>
      <c r="X101" s="261"/>
      <c r="Y101" s="257">
        <f t="shared" si="703"/>
        <v>0</v>
      </c>
      <c r="Z101" s="288"/>
      <c r="AA101" s="288"/>
      <c r="AB101" s="284">
        <f t="shared" si="705"/>
        <v>0</v>
      </c>
      <c r="AC101" s="288"/>
      <c r="AD101" s="288"/>
      <c r="AE101" s="284">
        <f t="shared" si="707"/>
        <v>0</v>
      </c>
      <c r="AF101" s="288"/>
      <c r="AG101" s="288"/>
      <c r="AH101" s="284">
        <f t="shared" si="709"/>
        <v>0</v>
      </c>
      <c r="AI101" s="313"/>
      <c r="AJ101" s="313"/>
      <c r="AK101" s="311">
        <f t="shared" si="711"/>
        <v>0</v>
      </c>
      <c r="AL101" s="315"/>
      <c r="AM101" s="315"/>
      <c r="AN101" s="311">
        <f t="shared" si="713"/>
        <v>0</v>
      </c>
      <c r="AO101" s="315"/>
      <c r="AP101" s="315"/>
      <c r="AQ101" s="311">
        <f t="shared" si="715"/>
        <v>0</v>
      </c>
      <c r="AR101" s="396"/>
    </row>
    <row r="102" spans="1:44" ht="39.950000000000003" customHeight="1">
      <c r="A102" s="394" t="s">
        <v>293</v>
      </c>
      <c r="B102" s="398" t="s">
        <v>375</v>
      </c>
      <c r="C102" s="399" t="s">
        <v>320</v>
      </c>
      <c r="D102" s="187" t="s">
        <v>5</v>
      </c>
      <c r="E102" s="175">
        <f t="shared" si="655"/>
        <v>100</v>
      </c>
      <c r="F102" s="175">
        <f t="shared" si="656"/>
        <v>0</v>
      </c>
      <c r="G102" s="176">
        <f t="shared" si="657"/>
        <v>0</v>
      </c>
      <c r="H102" s="204">
        <f t="shared" ref="H102:I102" si="740">SUM(H103:H104)</f>
        <v>0</v>
      </c>
      <c r="I102" s="204">
        <f t="shared" si="740"/>
        <v>0</v>
      </c>
      <c r="J102" s="197">
        <f t="shared" si="659"/>
        <v>0</v>
      </c>
      <c r="K102" s="194">
        <f t="shared" ref="K102:L102" si="741">SUM(K103:K104)</f>
        <v>0</v>
      </c>
      <c r="L102" s="194">
        <f t="shared" si="741"/>
        <v>0</v>
      </c>
      <c r="M102" s="197">
        <f t="shared" si="695"/>
        <v>0</v>
      </c>
      <c r="N102" s="194">
        <f t="shared" ref="N102:O102" si="742">SUM(N103:N104)</f>
        <v>0</v>
      </c>
      <c r="O102" s="194">
        <f t="shared" si="742"/>
        <v>0</v>
      </c>
      <c r="P102" s="197">
        <f t="shared" si="697"/>
        <v>0</v>
      </c>
      <c r="Q102" s="260">
        <f t="shared" ref="Q102:R102" si="743">SUM(Q103:Q104)</f>
        <v>0</v>
      </c>
      <c r="R102" s="260">
        <f t="shared" si="743"/>
        <v>0</v>
      </c>
      <c r="S102" s="255">
        <f t="shared" si="699"/>
        <v>0</v>
      </c>
      <c r="T102" s="260">
        <f t="shared" ref="T102:U102" si="744">SUM(T103:T104)</f>
        <v>0</v>
      </c>
      <c r="U102" s="260">
        <f t="shared" si="744"/>
        <v>0</v>
      </c>
      <c r="V102" s="255">
        <f t="shared" si="701"/>
        <v>0</v>
      </c>
      <c r="W102" s="260">
        <f t="shared" ref="W102:X102" si="745">SUM(W103:W104)</f>
        <v>0</v>
      </c>
      <c r="X102" s="260">
        <f t="shared" si="745"/>
        <v>0</v>
      </c>
      <c r="Y102" s="255">
        <f t="shared" si="703"/>
        <v>0</v>
      </c>
      <c r="Z102" s="287">
        <f t="shared" ref="Z102:AA102" si="746">SUM(Z103:Z104)</f>
        <v>0</v>
      </c>
      <c r="AA102" s="287">
        <f t="shared" si="746"/>
        <v>0</v>
      </c>
      <c r="AB102" s="282">
        <f t="shared" si="705"/>
        <v>0</v>
      </c>
      <c r="AC102" s="287">
        <f t="shared" ref="AC102:AD102" si="747">SUM(AC103:AC104)</f>
        <v>0</v>
      </c>
      <c r="AD102" s="287">
        <f t="shared" si="747"/>
        <v>0</v>
      </c>
      <c r="AE102" s="282">
        <f t="shared" si="707"/>
        <v>0</v>
      </c>
      <c r="AF102" s="287">
        <f t="shared" ref="AF102:AG102" si="748">SUM(AF103:AF104)</f>
        <v>0</v>
      </c>
      <c r="AG102" s="287">
        <f t="shared" si="748"/>
        <v>0</v>
      </c>
      <c r="AH102" s="282">
        <f t="shared" si="709"/>
        <v>0</v>
      </c>
      <c r="AI102" s="307">
        <f t="shared" ref="AI102:AJ102" si="749">SUM(AI103:AI104)</f>
        <v>100</v>
      </c>
      <c r="AJ102" s="307">
        <f t="shared" si="749"/>
        <v>0</v>
      </c>
      <c r="AK102" s="309">
        <f t="shared" si="711"/>
        <v>0</v>
      </c>
      <c r="AL102" s="314">
        <f t="shared" ref="AL102:AM102" si="750">SUM(AL103:AL104)</f>
        <v>0</v>
      </c>
      <c r="AM102" s="314">
        <f t="shared" si="750"/>
        <v>0</v>
      </c>
      <c r="AN102" s="309">
        <f t="shared" si="713"/>
        <v>0</v>
      </c>
      <c r="AO102" s="314">
        <f t="shared" ref="AO102:AP102" si="751">SUM(AO103:AO104)</f>
        <v>0</v>
      </c>
      <c r="AP102" s="314">
        <f t="shared" si="751"/>
        <v>0</v>
      </c>
      <c r="AQ102" s="309">
        <f t="shared" si="715"/>
        <v>0</v>
      </c>
      <c r="AR102" s="394"/>
    </row>
    <row r="103" spans="1:44" ht="39.950000000000003" customHeight="1">
      <c r="A103" s="395"/>
      <c r="B103" s="398"/>
      <c r="C103" s="399"/>
      <c r="D103" s="207" t="s">
        <v>228</v>
      </c>
      <c r="E103" s="169">
        <f t="shared" si="655"/>
        <v>100</v>
      </c>
      <c r="F103" s="169">
        <f t="shared" si="656"/>
        <v>0</v>
      </c>
      <c r="G103" s="170">
        <f t="shared" si="657"/>
        <v>0</v>
      </c>
      <c r="H103" s="238"/>
      <c r="I103" s="238"/>
      <c r="J103" s="236">
        <f t="shared" si="659"/>
        <v>0</v>
      </c>
      <c r="K103" s="237"/>
      <c r="L103" s="237"/>
      <c r="M103" s="236">
        <f t="shared" si="695"/>
        <v>0</v>
      </c>
      <c r="N103" s="237"/>
      <c r="O103" s="237"/>
      <c r="P103" s="236">
        <f t="shared" si="697"/>
        <v>0</v>
      </c>
      <c r="Q103" s="261"/>
      <c r="R103" s="261"/>
      <c r="S103" s="257">
        <f t="shared" si="699"/>
        <v>0</v>
      </c>
      <c r="T103" s="261"/>
      <c r="U103" s="261"/>
      <c r="V103" s="257">
        <f t="shared" si="701"/>
        <v>0</v>
      </c>
      <c r="W103" s="261"/>
      <c r="X103" s="261"/>
      <c r="Y103" s="257">
        <f t="shared" si="703"/>
        <v>0</v>
      </c>
      <c r="Z103" s="288"/>
      <c r="AA103" s="288"/>
      <c r="AB103" s="284">
        <f t="shared" si="705"/>
        <v>0</v>
      </c>
      <c r="AC103" s="288"/>
      <c r="AD103" s="288"/>
      <c r="AE103" s="284">
        <f t="shared" si="707"/>
        <v>0</v>
      </c>
      <c r="AF103" s="288"/>
      <c r="AG103" s="288"/>
      <c r="AH103" s="284">
        <f t="shared" si="709"/>
        <v>0</v>
      </c>
      <c r="AI103" s="305">
        <v>100</v>
      </c>
      <c r="AJ103" s="305"/>
      <c r="AK103" s="311">
        <f t="shared" si="711"/>
        <v>0</v>
      </c>
      <c r="AL103" s="315"/>
      <c r="AM103" s="315"/>
      <c r="AN103" s="311">
        <f t="shared" si="713"/>
        <v>0</v>
      </c>
      <c r="AO103" s="315"/>
      <c r="AP103" s="315"/>
      <c r="AQ103" s="311">
        <f t="shared" si="715"/>
        <v>0</v>
      </c>
      <c r="AR103" s="395"/>
    </row>
    <row r="104" spans="1:44" ht="39.950000000000003" customHeight="1">
      <c r="A104" s="396"/>
      <c r="B104" s="398"/>
      <c r="C104" s="399"/>
      <c r="D104" s="207" t="s">
        <v>308</v>
      </c>
      <c r="E104" s="169">
        <f t="shared" si="655"/>
        <v>0</v>
      </c>
      <c r="F104" s="169">
        <f t="shared" si="656"/>
        <v>0</v>
      </c>
      <c r="G104" s="170">
        <f t="shared" si="657"/>
        <v>0</v>
      </c>
      <c r="H104" s="238"/>
      <c r="I104" s="238"/>
      <c r="J104" s="236">
        <f t="shared" si="659"/>
        <v>0</v>
      </c>
      <c r="K104" s="237"/>
      <c r="L104" s="237"/>
      <c r="M104" s="236">
        <f t="shared" si="695"/>
        <v>0</v>
      </c>
      <c r="N104" s="237"/>
      <c r="O104" s="237"/>
      <c r="P104" s="236">
        <f t="shared" si="697"/>
        <v>0</v>
      </c>
      <c r="Q104" s="261"/>
      <c r="R104" s="261"/>
      <c r="S104" s="257">
        <f t="shared" si="699"/>
        <v>0</v>
      </c>
      <c r="T104" s="261"/>
      <c r="U104" s="261"/>
      <c r="V104" s="257">
        <f t="shared" si="701"/>
        <v>0</v>
      </c>
      <c r="W104" s="261"/>
      <c r="X104" s="261"/>
      <c r="Y104" s="257">
        <f t="shared" si="703"/>
        <v>0</v>
      </c>
      <c r="Z104" s="288"/>
      <c r="AA104" s="288"/>
      <c r="AB104" s="284">
        <f t="shared" si="705"/>
        <v>0</v>
      </c>
      <c r="AC104" s="288"/>
      <c r="AD104" s="288"/>
      <c r="AE104" s="284">
        <f t="shared" si="707"/>
        <v>0</v>
      </c>
      <c r="AF104" s="288"/>
      <c r="AG104" s="288"/>
      <c r="AH104" s="284">
        <f t="shared" si="709"/>
        <v>0</v>
      </c>
      <c r="AI104" s="313"/>
      <c r="AJ104" s="313"/>
      <c r="AK104" s="311">
        <f t="shared" si="711"/>
        <v>0</v>
      </c>
      <c r="AL104" s="315"/>
      <c r="AM104" s="315"/>
      <c r="AN104" s="311">
        <f t="shared" si="713"/>
        <v>0</v>
      </c>
      <c r="AO104" s="315"/>
      <c r="AP104" s="315"/>
      <c r="AQ104" s="311">
        <f t="shared" si="715"/>
        <v>0</v>
      </c>
      <c r="AR104" s="396"/>
    </row>
    <row r="105" spans="1:44" ht="39.950000000000003" customHeight="1">
      <c r="A105" s="394" t="s">
        <v>294</v>
      </c>
      <c r="B105" s="398" t="s">
        <v>376</v>
      </c>
      <c r="C105" s="442" t="s">
        <v>322</v>
      </c>
      <c r="D105" s="187" t="s">
        <v>5</v>
      </c>
      <c r="E105" s="175">
        <f t="shared" si="655"/>
        <v>8</v>
      </c>
      <c r="F105" s="175">
        <f t="shared" si="656"/>
        <v>0</v>
      </c>
      <c r="G105" s="176">
        <f t="shared" si="657"/>
        <v>0</v>
      </c>
      <c r="H105" s="204">
        <f t="shared" ref="H105:I105" si="752">SUM(H106:H107)</f>
        <v>0</v>
      </c>
      <c r="I105" s="204">
        <f t="shared" si="752"/>
        <v>0</v>
      </c>
      <c r="J105" s="197">
        <f t="shared" si="659"/>
        <v>0</v>
      </c>
      <c r="K105" s="194">
        <f t="shared" ref="K105:L105" si="753">SUM(K106:K107)</f>
        <v>0</v>
      </c>
      <c r="L105" s="194">
        <f t="shared" si="753"/>
        <v>0</v>
      </c>
      <c r="M105" s="197">
        <f t="shared" si="695"/>
        <v>0</v>
      </c>
      <c r="N105" s="194">
        <f t="shared" ref="N105:O105" si="754">SUM(N106:N107)</f>
        <v>0</v>
      </c>
      <c r="O105" s="194">
        <f t="shared" si="754"/>
        <v>0</v>
      </c>
      <c r="P105" s="197">
        <f t="shared" si="697"/>
        <v>0</v>
      </c>
      <c r="Q105" s="260">
        <f t="shared" ref="Q105:R105" si="755">SUM(Q106:Q107)</f>
        <v>0</v>
      </c>
      <c r="R105" s="260">
        <f t="shared" si="755"/>
        <v>0</v>
      </c>
      <c r="S105" s="255">
        <f t="shared" si="699"/>
        <v>0</v>
      </c>
      <c r="T105" s="260">
        <f t="shared" ref="T105:U105" si="756">SUM(T106:T107)</f>
        <v>0</v>
      </c>
      <c r="U105" s="260">
        <f t="shared" si="756"/>
        <v>0</v>
      </c>
      <c r="V105" s="255">
        <f t="shared" si="701"/>
        <v>0</v>
      </c>
      <c r="W105" s="260">
        <f t="shared" ref="W105:X105" si="757">SUM(W106:W107)</f>
        <v>0</v>
      </c>
      <c r="X105" s="260">
        <f t="shared" si="757"/>
        <v>0</v>
      </c>
      <c r="Y105" s="255">
        <f t="shared" si="703"/>
        <v>0</v>
      </c>
      <c r="Z105" s="287">
        <f t="shared" ref="Z105:AA105" si="758">SUM(Z106:Z107)</f>
        <v>0</v>
      </c>
      <c r="AA105" s="287">
        <f t="shared" si="758"/>
        <v>0</v>
      </c>
      <c r="AB105" s="282">
        <f t="shared" si="705"/>
        <v>0</v>
      </c>
      <c r="AC105" s="287">
        <f t="shared" ref="AC105:AD105" si="759">SUM(AC106:AC107)</f>
        <v>0</v>
      </c>
      <c r="AD105" s="287">
        <f t="shared" si="759"/>
        <v>0</v>
      </c>
      <c r="AE105" s="282">
        <f t="shared" si="707"/>
        <v>0</v>
      </c>
      <c r="AF105" s="287">
        <f t="shared" ref="AF105:AG105" si="760">SUM(AF106:AF107)</f>
        <v>0</v>
      </c>
      <c r="AG105" s="287">
        <f t="shared" si="760"/>
        <v>0</v>
      </c>
      <c r="AH105" s="282">
        <f t="shared" si="709"/>
        <v>0</v>
      </c>
      <c r="AI105" s="312">
        <f t="shared" ref="AI105:AJ105" si="761">SUM(AI106:AI107)</f>
        <v>0</v>
      </c>
      <c r="AJ105" s="312">
        <f t="shared" si="761"/>
        <v>0</v>
      </c>
      <c r="AK105" s="309">
        <f t="shared" si="711"/>
        <v>0</v>
      </c>
      <c r="AL105" s="314">
        <f t="shared" ref="AL105:AM105" si="762">SUM(AL106:AL107)</f>
        <v>8</v>
      </c>
      <c r="AM105" s="314">
        <f t="shared" si="762"/>
        <v>0</v>
      </c>
      <c r="AN105" s="309">
        <f t="shared" si="713"/>
        <v>0</v>
      </c>
      <c r="AO105" s="314">
        <f t="shared" ref="AO105:AP105" si="763">SUM(AO106:AO107)</f>
        <v>0</v>
      </c>
      <c r="AP105" s="314">
        <f t="shared" si="763"/>
        <v>0</v>
      </c>
      <c r="AQ105" s="309">
        <f t="shared" si="715"/>
        <v>0</v>
      </c>
      <c r="AR105" s="394"/>
    </row>
    <row r="106" spans="1:44" ht="39.950000000000003" customHeight="1">
      <c r="A106" s="395"/>
      <c r="B106" s="398"/>
      <c r="C106" s="442"/>
      <c r="D106" s="207" t="s">
        <v>228</v>
      </c>
      <c r="E106" s="169">
        <f t="shared" si="655"/>
        <v>8</v>
      </c>
      <c r="F106" s="169">
        <f t="shared" si="656"/>
        <v>0</v>
      </c>
      <c r="G106" s="170">
        <f t="shared" si="657"/>
        <v>0</v>
      </c>
      <c r="H106" s="238"/>
      <c r="I106" s="238"/>
      <c r="J106" s="236">
        <f t="shared" si="659"/>
        <v>0</v>
      </c>
      <c r="K106" s="237"/>
      <c r="L106" s="237"/>
      <c r="M106" s="236">
        <f t="shared" si="695"/>
        <v>0</v>
      </c>
      <c r="N106" s="237"/>
      <c r="O106" s="237"/>
      <c r="P106" s="236">
        <f t="shared" si="697"/>
        <v>0</v>
      </c>
      <c r="Q106" s="261"/>
      <c r="R106" s="261"/>
      <c r="S106" s="257">
        <f t="shared" si="699"/>
        <v>0</v>
      </c>
      <c r="T106" s="261"/>
      <c r="U106" s="261"/>
      <c r="V106" s="257">
        <f t="shared" si="701"/>
        <v>0</v>
      </c>
      <c r="W106" s="261"/>
      <c r="X106" s="261"/>
      <c r="Y106" s="257">
        <f t="shared" si="703"/>
        <v>0</v>
      </c>
      <c r="Z106" s="288"/>
      <c r="AA106" s="288"/>
      <c r="AB106" s="284">
        <f t="shared" si="705"/>
        <v>0</v>
      </c>
      <c r="AC106" s="288"/>
      <c r="AD106" s="288"/>
      <c r="AE106" s="284">
        <f t="shared" si="707"/>
        <v>0</v>
      </c>
      <c r="AF106" s="288"/>
      <c r="AG106" s="288"/>
      <c r="AH106" s="284">
        <f t="shared" si="709"/>
        <v>0</v>
      </c>
      <c r="AI106" s="313"/>
      <c r="AJ106" s="313"/>
      <c r="AK106" s="311">
        <f t="shared" si="711"/>
        <v>0</v>
      </c>
      <c r="AL106" s="315">
        <v>8</v>
      </c>
      <c r="AM106" s="315"/>
      <c r="AN106" s="311">
        <f t="shared" si="713"/>
        <v>0</v>
      </c>
      <c r="AO106" s="315"/>
      <c r="AP106" s="315"/>
      <c r="AQ106" s="311">
        <f t="shared" si="715"/>
        <v>0</v>
      </c>
      <c r="AR106" s="395"/>
    </row>
    <row r="107" spans="1:44" ht="47.45" customHeight="1">
      <c r="A107" s="396"/>
      <c r="B107" s="398"/>
      <c r="C107" s="442"/>
      <c r="D107" s="207" t="s">
        <v>308</v>
      </c>
      <c r="E107" s="169">
        <f t="shared" si="655"/>
        <v>0</v>
      </c>
      <c r="F107" s="169">
        <f t="shared" si="656"/>
        <v>0</v>
      </c>
      <c r="G107" s="170">
        <f t="shared" si="657"/>
        <v>0</v>
      </c>
      <c r="H107" s="238"/>
      <c r="I107" s="238"/>
      <c r="J107" s="236">
        <f t="shared" si="659"/>
        <v>0</v>
      </c>
      <c r="K107" s="237"/>
      <c r="L107" s="237"/>
      <c r="M107" s="236">
        <f t="shared" si="695"/>
        <v>0</v>
      </c>
      <c r="N107" s="237"/>
      <c r="O107" s="237"/>
      <c r="P107" s="236">
        <f t="shared" si="697"/>
        <v>0</v>
      </c>
      <c r="Q107" s="261"/>
      <c r="R107" s="261"/>
      <c r="S107" s="257">
        <f t="shared" si="699"/>
        <v>0</v>
      </c>
      <c r="T107" s="261"/>
      <c r="U107" s="261"/>
      <c r="V107" s="257">
        <f t="shared" si="701"/>
        <v>0</v>
      </c>
      <c r="W107" s="261"/>
      <c r="X107" s="261"/>
      <c r="Y107" s="257">
        <f t="shared" si="703"/>
        <v>0</v>
      </c>
      <c r="Z107" s="288"/>
      <c r="AA107" s="288"/>
      <c r="AB107" s="284">
        <f t="shared" si="705"/>
        <v>0</v>
      </c>
      <c r="AC107" s="288"/>
      <c r="AD107" s="288"/>
      <c r="AE107" s="284">
        <f t="shared" si="707"/>
        <v>0</v>
      </c>
      <c r="AF107" s="288"/>
      <c r="AG107" s="288"/>
      <c r="AH107" s="284">
        <f t="shared" si="709"/>
        <v>0</v>
      </c>
      <c r="AI107" s="313"/>
      <c r="AJ107" s="313"/>
      <c r="AK107" s="311">
        <f t="shared" si="711"/>
        <v>0</v>
      </c>
      <c r="AL107" s="315"/>
      <c r="AM107" s="315"/>
      <c r="AN107" s="311">
        <f t="shared" si="713"/>
        <v>0</v>
      </c>
      <c r="AO107" s="315"/>
      <c r="AP107" s="315"/>
      <c r="AQ107" s="311">
        <f t="shared" si="715"/>
        <v>0</v>
      </c>
      <c r="AR107" s="396"/>
    </row>
    <row r="108" spans="1:44" ht="39.950000000000003" customHeight="1">
      <c r="A108" s="394" t="s">
        <v>295</v>
      </c>
      <c r="B108" s="398" t="s">
        <v>377</v>
      </c>
      <c r="C108" s="399" t="s">
        <v>320</v>
      </c>
      <c r="D108" s="187" t="s">
        <v>5</v>
      </c>
      <c r="E108" s="175">
        <f t="shared" si="655"/>
        <v>100</v>
      </c>
      <c r="F108" s="175">
        <f t="shared" si="656"/>
        <v>0</v>
      </c>
      <c r="G108" s="176">
        <f t="shared" si="657"/>
        <v>0</v>
      </c>
      <c r="H108" s="204">
        <f t="shared" ref="H108:I108" si="764">SUM(H109:H110)</f>
        <v>0</v>
      </c>
      <c r="I108" s="204">
        <f t="shared" si="764"/>
        <v>0</v>
      </c>
      <c r="J108" s="197">
        <f t="shared" si="659"/>
        <v>0</v>
      </c>
      <c r="K108" s="194">
        <f t="shared" ref="K108:L108" si="765">SUM(K109:K110)</f>
        <v>0</v>
      </c>
      <c r="L108" s="194">
        <f t="shared" si="765"/>
        <v>0</v>
      </c>
      <c r="M108" s="197">
        <f t="shared" si="695"/>
        <v>0</v>
      </c>
      <c r="N108" s="194">
        <f t="shared" ref="N108:O108" si="766">SUM(N109:N110)</f>
        <v>0</v>
      </c>
      <c r="O108" s="194">
        <f t="shared" si="766"/>
        <v>0</v>
      </c>
      <c r="P108" s="197">
        <f t="shared" si="697"/>
        <v>0</v>
      </c>
      <c r="Q108" s="260">
        <f t="shared" ref="Q108:R108" si="767">SUM(Q109:Q110)</f>
        <v>0</v>
      </c>
      <c r="R108" s="260">
        <f t="shared" si="767"/>
        <v>0</v>
      </c>
      <c r="S108" s="255">
        <f t="shared" si="699"/>
        <v>0</v>
      </c>
      <c r="T108" s="260">
        <f t="shared" ref="T108:U108" si="768">SUM(T109:T110)</f>
        <v>0</v>
      </c>
      <c r="U108" s="260">
        <f t="shared" si="768"/>
        <v>0</v>
      </c>
      <c r="V108" s="255">
        <f t="shared" si="701"/>
        <v>0</v>
      </c>
      <c r="W108" s="260">
        <f t="shared" ref="W108:X108" si="769">SUM(W109:W110)</f>
        <v>0</v>
      </c>
      <c r="X108" s="260">
        <f t="shared" si="769"/>
        <v>0</v>
      </c>
      <c r="Y108" s="255">
        <f t="shared" si="703"/>
        <v>0</v>
      </c>
      <c r="Z108" s="287">
        <f t="shared" ref="Z108:AA108" si="770">SUM(Z109:Z110)</f>
        <v>0</v>
      </c>
      <c r="AA108" s="287">
        <f t="shared" si="770"/>
        <v>0</v>
      </c>
      <c r="AB108" s="282">
        <f t="shared" si="705"/>
        <v>0</v>
      </c>
      <c r="AC108" s="287">
        <f t="shared" ref="AC108:AD108" si="771">SUM(AC109:AC110)</f>
        <v>0</v>
      </c>
      <c r="AD108" s="287">
        <f t="shared" si="771"/>
        <v>0</v>
      </c>
      <c r="AE108" s="282">
        <f t="shared" si="707"/>
        <v>0</v>
      </c>
      <c r="AF108" s="287">
        <f t="shared" ref="AF108:AG108" si="772">SUM(AF109:AF110)</f>
        <v>0</v>
      </c>
      <c r="AG108" s="287">
        <f t="shared" si="772"/>
        <v>0</v>
      </c>
      <c r="AH108" s="282">
        <f t="shared" si="709"/>
        <v>0</v>
      </c>
      <c r="AI108" s="312">
        <f t="shared" ref="AI108:AJ108" si="773">SUM(AI109:AI110)</f>
        <v>0</v>
      </c>
      <c r="AJ108" s="312">
        <f t="shared" si="773"/>
        <v>0</v>
      </c>
      <c r="AK108" s="309">
        <f t="shared" si="711"/>
        <v>0</v>
      </c>
      <c r="AL108" s="314">
        <f t="shared" ref="AL108:AM108" si="774">SUM(AL109:AL110)</f>
        <v>0</v>
      </c>
      <c r="AM108" s="314">
        <f t="shared" si="774"/>
        <v>0</v>
      </c>
      <c r="AN108" s="309">
        <f t="shared" si="713"/>
        <v>0</v>
      </c>
      <c r="AO108" s="314">
        <f t="shared" ref="AO108:AP108" si="775">SUM(AO109:AO110)</f>
        <v>100</v>
      </c>
      <c r="AP108" s="314">
        <f t="shared" si="775"/>
        <v>0</v>
      </c>
      <c r="AQ108" s="309">
        <f t="shared" si="715"/>
        <v>0</v>
      </c>
      <c r="AR108" s="395"/>
    </row>
    <row r="109" spans="1:44" ht="39.950000000000003" customHeight="1">
      <c r="A109" s="395"/>
      <c r="B109" s="398"/>
      <c r="C109" s="399"/>
      <c r="D109" s="207" t="s">
        <v>228</v>
      </c>
      <c r="E109" s="169">
        <f t="shared" si="655"/>
        <v>100</v>
      </c>
      <c r="F109" s="169">
        <f t="shared" si="656"/>
        <v>0</v>
      </c>
      <c r="G109" s="170">
        <f t="shared" si="657"/>
        <v>0</v>
      </c>
      <c r="H109" s="238"/>
      <c r="I109" s="238"/>
      <c r="J109" s="236">
        <f t="shared" si="659"/>
        <v>0</v>
      </c>
      <c r="K109" s="237"/>
      <c r="L109" s="237"/>
      <c r="M109" s="236">
        <f t="shared" si="695"/>
        <v>0</v>
      </c>
      <c r="N109" s="237"/>
      <c r="O109" s="237"/>
      <c r="P109" s="236">
        <f t="shared" si="697"/>
        <v>0</v>
      </c>
      <c r="Q109" s="261"/>
      <c r="R109" s="261"/>
      <c r="S109" s="257">
        <f t="shared" si="699"/>
        <v>0</v>
      </c>
      <c r="T109" s="261"/>
      <c r="U109" s="261"/>
      <c r="V109" s="257">
        <f t="shared" si="701"/>
        <v>0</v>
      </c>
      <c r="W109" s="261"/>
      <c r="X109" s="261"/>
      <c r="Y109" s="257">
        <f t="shared" si="703"/>
        <v>0</v>
      </c>
      <c r="Z109" s="288"/>
      <c r="AA109" s="288"/>
      <c r="AB109" s="284">
        <f t="shared" si="705"/>
        <v>0</v>
      </c>
      <c r="AC109" s="288"/>
      <c r="AD109" s="288"/>
      <c r="AE109" s="284">
        <f t="shared" si="707"/>
        <v>0</v>
      </c>
      <c r="AF109" s="288"/>
      <c r="AG109" s="288"/>
      <c r="AH109" s="284">
        <f t="shared" si="709"/>
        <v>0</v>
      </c>
      <c r="AI109" s="313"/>
      <c r="AJ109" s="313"/>
      <c r="AK109" s="311">
        <f t="shared" si="711"/>
        <v>0</v>
      </c>
      <c r="AL109" s="315"/>
      <c r="AM109" s="315"/>
      <c r="AN109" s="311">
        <f t="shared" si="713"/>
        <v>0</v>
      </c>
      <c r="AO109" s="315">
        <v>100</v>
      </c>
      <c r="AP109" s="315"/>
      <c r="AQ109" s="311">
        <f t="shared" si="715"/>
        <v>0</v>
      </c>
      <c r="AR109" s="396"/>
    </row>
    <row r="110" spans="1:44" ht="39.950000000000003" customHeight="1">
      <c r="A110" s="396"/>
      <c r="B110" s="398"/>
      <c r="C110" s="399"/>
      <c r="D110" s="207" t="s">
        <v>308</v>
      </c>
      <c r="E110" s="169">
        <f t="shared" si="655"/>
        <v>0</v>
      </c>
      <c r="F110" s="169">
        <f t="shared" si="656"/>
        <v>0</v>
      </c>
      <c r="G110" s="170">
        <f t="shared" si="657"/>
        <v>0</v>
      </c>
      <c r="H110" s="238"/>
      <c r="I110" s="238"/>
      <c r="J110" s="236">
        <f t="shared" si="659"/>
        <v>0</v>
      </c>
      <c r="K110" s="237"/>
      <c r="L110" s="237"/>
      <c r="M110" s="236">
        <f t="shared" si="695"/>
        <v>0</v>
      </c>
      <c r="N110" s="237"/>
      <c r="O110" s="237"/>
      <c r="P110" s="236">
        <f t="shared" si="697"/>
        <v>0</v>
      </c>
      <c r="Q110" s="261"/>
      <c r="R110" s="261"/>
      <c r="S110" s="257">
        <f t="shared" si="699"/>
        <v>0</v>
      </c>
      <c r="T110" s="261"/>
      <c r="U110" s="261"/>
      <c r="V110" s="257">
        <f t="shared" si="701"/>
        <v>0</v>
      </c>
      <c r="W110" s="261"/>
      <c r="X110" s="261"/>
      <c r="Y110" s="257">
        <f t="shared" si="703"/>
        <v>0</v>
      </c>
      <c r="Z110" s="288"/>
      <c r="AA110" s="288"/>
      <c r="AB110" s="284">
        <f t="shared" si="705"/>
        <v>0</v>
      </c>
      <c r="AC110" s="288"/>
      <c r="AD110" s="288"/>
      <c r="AE110" s="284">
        <f t="shared" si="707"/>
        <v>0</v>
      </c>
      <c r="AF110" s="288"/>
      <c r="AG110" s="288"/>
      <c r="AH110" s="284">
        <f t="shared" si="709"/>
        <v>0</v>
      </c>
      <c r="AI110" s="313"/>
      <c r="AJ110" s="313"/>
      <c r="AK110" s="311">
        <f t="shared" si="711"/>
        <v>0</v>
      </c>
      <c r="AL110" s="315"/>
      <c r="AM110" s="315"/>
      <c r="AN110" s="311">
        <f t="shared" si="713"/>
        <v>0</v>
      </c>
      <c r="AO110" s="315"/>
      <c r="AP110" s="315"/>
      <c r="AQ110" s="311">
        <f t="shared" si="715"/>
        <v>0</v>
      </c>
      <c r="AR110" s="394"/>
    </row>
    <row r="111" spans="1:44" ht="39.950000000000003" customHeight="1">
      <c r="A111" s="394" t="s">
        <v>296</v>
      </c>
      <c r="B111" s="398" t="s">
        <v>378</v>
      </c>
      <c r="C111" s="399" t="s">
        <v>320</v>
      </c>
      <c r="D111" s="187" t="s">
        <v>5</v>
      </c>
      <c r="E111" s="175">
        <f t="shared" si="655"/>
        <v>400</v>
      </c>
      <c r="F111" s="175">
        <f t="shared" si="656"/>
        <v>0</v>
      </c>
      <c r="G111" s="176">
        <f t="shared" si="657"/>
        <v>0</v>
      </c>
      <c r="H111" s="204">
        <f t="shared" ref="H111:I111" si="776">SUM(H112:H113)</f>
        <v>0</v>
      </c>
      <c r="I111" s="204">
        <f t="shared" si="776"/>
        <v>0</v>
      </c>
      <c r="J111" s="197">
        <f t="shared" si="659"/>
        <v>0</v>
      </c>
      <c r="K111" s="194">
        <f t="shared" ref="K111:L111" si="777">SUM(K112:K113)</f>
        <v>0</v>
      </c>
      <c r="L111" s="194">
        <f t="shared" si="777"/>
        <v>0</v>
      </c>
      <c r="M111" s="197">
        <f t="shared" si="695"/>
        <v>0</v>
      </c>
      <c r="N111" s="194">
        <f t="shared" ref="N111:O111" si="778">SUM(N112:N113)</f>
        <v>0</v>
      </c>
      <c r="O111" s="194">
        <f t="shared" si="778"/>
        <v>0</v>
      </c>
      <c r="P111" s="197">
        <f t="shared" si="697"/>
        <v>0</v>
      </c>
      <c r="Q111" s="260">
        <f t="shared" ref="Q111:R111" si="779">SUM(Q112:Q113)</f>
        <v>0</v>
      </c>
      <c r="R111" s="260">
        <f t="shared" si="779"/>
        <v>0</v>
      </c>
      <c r="S111" s="255">
        <f t="shared" si="699"/>
        <v>0</v>
      </c>
      <c r="T111" s="260">
        <f t="shared" ref="T111:U111" si="780">SUM(T112:T113)</f>
        <v>0</v>
      </c>
      <c r="U111" s="260">
        <f t="shared" si="780"/>
        <v>0</v>
      </c>
      <c r="V111" s="255">
        <f t="shared" si="701"/>
        <v>0</v>
      </c>
      <c r="W111" s="260">
        <f t="shared" ref="W111:X111" si="781">SUM(W112:W113)</f>
        <v>0</v>
      </c>
      <c r="X111" s="260">
        <f t="shared" si="781"/>
        <v>0</v>
      </c>
      <c r="Y111" s="255">
        <f t="shared" si="703"/>
        <v>0</v>
      </c>
      <c r="Z111" s="287">
        <f t="shared" ref="Z111:AA111" si="782">SUM(Z112:Z113)</f>
        <v>0</v>
      </c>
      <c r="AA111" s="287">
        <f t="shared" si="782"/>
        <v>0</v>
      </c>
      <c r="AB111" s="282">
        <f t="shared" si="705"/>
        <v>0</v>
      </c>
      <c r="AC111" s="287">
        <f t="shared" ref="AC111:AD111" si="783">SUM(AC112:AC113)</f>
        <v>0</v>
      </c>
      <c r="AD111" s="287">
        <f t="shared" si="783"/>
        <v>0</v>
      </c>
      <c r="AE111" s="282">
        <f t="shared" si="707"/>
        <v>0</v>
      </c>
      <c r="AF111" s="287">
        <f t="shared" ref="AF111:AG111" si="784">SUM(AF112:AF113)</f>
        <v>0</v>
      </c>
      <c r="AG111" s="287">
        <f t="shared" si="784"/>
        <v>0</v>
      </c>
      <c r="AH111" s="282">
        <f t="shared" si="709"/>
        <v>0</v>
      </c>
      <c r="AI111" s="307">
        <f t="shared" ref="AI111:AJ111" si="785">SUM(AI112:AI113)</f>
        <v>400</v>
      </c>
      <c r="AJ111" s="307">
        <f t="shared" si="785"/>
        <v>0</v>
      </c>
      <c r="AK111" s="309">
        <f t="shared" si="711"/>
        <v>0</v>
      </c>
      <c r="AL111" s="314">
        <f t="shared" ref="AL111:AM111" si="786">SUM(AL112:AL113)</f>
        <v>0</v>
      </c>
      <c r="AM111" s="314">
        <f t="shared" si="786"/>
        <v>0</v>
      </c>
      <c r="AN111" s="309">
        <f t="shared" si="713"/>
        <v>0</v>
      </c>
      <c r="AO111" s="314">
        <f t="shared" ref="AO111:AP111" si="787">SUM(AO112:AO113)</f>
        <v>0</v>
      </c>
      <c r="AP111" s="314">
        <f t="shared" si="787"/>
        <v>0</v>
      </c>
      <c r="AQ111" s="309">
        <f t="shared" si="715"/>
        <v>0</v>
      </c>
      <c r="AR111" s="395"/>
    </row>
    <row r="112" spans="1:44" ht="39.950000000000003" customHeight="1">
      <c r="A112" s="395"/>
      <c r="B112" s="398"/>
      <c r="C112" s="399"/>
      <c r="D112" s="207" t="s">
        <v>228</v>
      </c>
      <c r="E112" s="169">
        <f t="shared" si="655"/>
        <v>400</v>
      </c>
      <c r="F112" s="169">
        <f t="shared" si="656"/>
        <v>0</v>
      </c>
      <c r="G112" s="170">
        <f t="shared" si="657"/>
        <v>0</v>
      </c>
      <c r="H112" s="238"/>
      <c r="I112" s="238"/>
      <c r="J112" s="236">
        <f t="shared" si="659"/>
        <v>0</v>
      </c>
      <c r="K112" s="237"/>
      <c r="L112" s="237"/>
      <c r="M112" s="236">
        <f t="shared" si="695"/>
        <v>0</v>
      </c>
      <c r="N112" s="237"/>
      <c r="O112" s="237"/>
      <c r="P112" s="236">
        <f t="shared" si="697"/>
        <v>0</v>
      </c>
      <c r="Q112" s="261"/>
      <c r="R112" s="261"/>
      <c r="S112" s="257">
        <f t="shared" si="699"/>
        <v>0</v>
      </c>
      <c r="T112" s="261"/>
      <c r="U112" s="261"/>
      <c r="V112" s="257">
        <f t="shared" si="701"/>
        <v>0</v>
      </c>
      <c r="W112" s="261"/>
      <c r="X112" s="261"/>
      <c r="Y112" s="257">
        <f t="shared" si="703"/>
        <v>0</v>
      </c>
      <c r="Z112" s="330"/>
      <c r="AA112" s="288"/>
      <c r="AB112" s="284">
        <f t="shared" si="705"/>
        <v>0</v>
      </c>
      <c r="AC112" s="288"/>
      <c r="AD112" s="288"/>
      <c r="AE112" s="284">
        <f t="shared" si="707"/>
        <v>0</v>
      </c>
      <c r="AF112" s="288"/>
      <c r="AG112" s="288"/>
      <c r="AH112" s="284">
        <f t="shared" si="709"/>
        <v>0</v>
      </c>
      <c r="AI112" s="305">
        <v>400</v>
      </c>
      <c r="AJ112" s="305"/>
      <c r="AK112" s="311">
        <f t="shared" si="711"/>
        <v>0</v>
      </c>
      <c r="AL112" s="315"/>
      <c r="AM112" s="315"/>
      <c r="AN112" s="311">
        <f t="shared" si="713"/>
        <v>0</v>
      </c>
      <c r="AO112" s="315"/>
      <c r="AP112" s="315"/>
      <c r="AQ112" s="311">
        <f t="shared" si="715"/>
        <v>0</v>
      </c>
      <c r="AR112" s="396"/>
    </row>
    <row r="113" spans="1:44" ht="39.950000000000003" customHeight="1">
      <c r="A113" s="396"/>
      <c r="B113" s="398"/>
      <c r="C113" s="399"/>
      <c r="D113" s="207" t="s">
        <v>308</v>
      </c>
      <c r="E113" s="169">
        <f t="shared" si="655"/>
        <v>0</v>
      </c>
      <c r="F113" s="169">
        <f t="shared" si="656"/>
        <v>0</v>
      </c>
      <c r="G113" s="170">
        <f t="shared" si="657"/>
        <v>0</v>
      </c>
      <c r="H113" s="238"/>
      <c r="I113" s="238"/>
      <c r="J113" s="236">
        <f t="shared" si="659"/>
        <v>0</v>
      </c>
      <c r="K113" s="237"/>
      <c r="L113" s="237"/>
      <c r="M113" s="236">
        <f t="shared" si="695"/>
        <v>0</v>
      </c>
      <c r="N113" s="237"/>
      <c r="O113" s="237"/>
      <c r="P113" s="236">
        <f t="shared" si="697"/>
        <v>0</v>
      </c>
      <c r="Q113" s="261"/>
      <c r="R113" s="261"/>
      <c r="S113" s="257">
        <f t="shared" si="699"/>
        <v>0</v>
      </c>
      <c r="T113" s="261"/>
      <c r="U113" s="261"/>
      <c r="V113" s="257">
        <f t="shared" si="701"/>
        <v>0</v>
      </c>
      <c r="W113" s="261"/>
      <c r="X113" s="261"/>
      <c r="Y113" s="257">
        <f t="shared" si="703"/>
        <v>0</v>
      </c>
      <c r="Z113" s="288"/>
      <c r="AA113" s="288"/>
      <c r="AB113" s="284">
        <f t="shared" si="705"/>
        <v>0</v>
      </c>
      <c r="AC113" s="288"/>
      <c r="AD113" s="288"/>
      <c r="AE113" s="284">
        <f t="shared" si="707"/>
        <v>0</v>
      </c>
      <c r="AF113" s="288"/>
      <c r="AG113" s="288"/>
      <c r="AH113" s="284">
        <f t="shared" si="709"/>
        <v>0</v>
      </c>
      <c r="AI113" s="313"/>
      <c r="AJ113" s="313"/>
      <c r="AK113" s="311">
        <f t="shared" si="711"/>
        <v>0</v>
      </c>
      <c r="AL113" s="315"/>
      <c r="AM113" s="315"/>
      <c r="AN113" s="311">
        <f t="shared" si="713"/>
        <v>0</v>
      </c>
      <c r="AO113" s="315"/>
      <c r="AP113" s="315"/>
      <c r="AQ113" s="311">
        <f t="shared" si="715"/>
        <v>0</v>
      </c>
      <c r="AR113" s="394"/>
    </row>
    <row r="114" spans="1:44" ht="39.950000000000003" hidden="1" customHeight="1">
      <c r="A114" s="394" t="s">
        <v>297</v>
      </c>
      <c r="B114" s="398"/>
      <c r="C114" s="399" t="s">
        <v>320</v>
      </c>
      <c r="D114" s="187" t="s">
        <v>5</v>
      </c>
      <c r="E114" s="175">
        <f t="shared" si="655"/>
        <v>0</v>
      </c>
      <c r="F114" s="175">
        <f t="shared" si="656"/>
        <v>0</v>
      </c>
      <c r="G114" s="176">
        <f t="shared" si="657"/>
        <v>0</v>
      </c>
      <c r="H114" s="204">
        <f t="shared" ref="H114:I114" si="788">SUM(H115:H116)</f>
        <v>0</v>
      </c>
      <c r="I114" s="204">
        <f t="shared" si="788"/>
        <v>0</v>
      </c>
      <c r="J114" s="197">
        <f t="shared" si="659"/>
        <v>0</v>
      </c>
      <c r="K114" s="194">
        <f t="shared" ref="K114:L114" si="789">SUM(K115:K116)</f>
        <v>0</v>
      </c>
      <c r="L114" s="194">
        <f t="shared" si="789"/>
        <v>0</v>
      </c>
      <c r="M114" s="197">
        <f t="shared" si="695"/>
        <v>0</v>
      </c>
      <c r="N114" s="194">
        <f t="shared" ref="N114:O114" si="790">SUM(N115:N116)</f>
        <v>0</v>
      </c>
      <c r="O114" s="194">
        <f t="shared" si="790"/>
        <v>0</v>
      </c>
      <c r="P114" s="197">
        <f t="shared" si="697"/>
        <v>0</v>
      </c>
      <c r="Q114" s="260">
        <f t="shared" ref="Q114:R114" si="791">SUM(Q115:Q116)</f>
        <v>0</v>
      </c>
      <c r="R114" s="260">
        <f t="shared" si="791"/>
        <v>0</v>
      </c>
      <c r="S114" s="255">
        <f t="shared" si="699"/>
        <v>0</v>
      </c>
      <c r="T114" s="260">
        <f t="shared" ref="T114:U114" si="792">SUM(T115:T116)</f>
        <v>0</v>
      </c>
      <c r="U114" s="260">
        <f t="shared" si="792"/>
        <v>0</v>
      </c>
      <c r="V114" s="255">
        <f t="shared" si="701"/>
        <v>0</v>
      </c>
      <c r="W114" s="260">
        <f t="shared" ref="W114:X114" si="793">SUM(W115:W116)</f>
        <v>0</v>
      </c>
      <c r="X114" s="260">
        <f t="shared" si="793"/>
        <v>0</v>
      </c>
      <c r="Y114" s="255">
        <f t="shared" si="703"/>
        <v>0</v>
      </c>
      <c r="Z114" s="287">
        <f t="shared" ref="Z114:AA114" si="794">SUM(Z115:Z116)</f>
        <v>0</v>
      </c>
      <c r="AA114" s="287">
        <f t="shared" si="794"/>
        <v>0</v>
      </c>
      <c r="AB114" s="282">
        <f t="shared" si="705"/>
        <v>0</v>
      </c>
      <c r="AC114" s="287">
        <f t="shared" ref="AC114:AD114" si="795">SUM(AC115:AC116)</f>
        <v>0</v>
      </c>
      <c r="AD114" s="287">
        <f t="shared" si="795"/>
        <v>0</v>
      </c>
      <c r="AE114" s="282">
        <f t="shared" si="707"/>
        <v>0</v>
      </c>
      <c r="AF114" s="287">
        <f t="shared" ref="AF114:AG114" si="796">SUM(AF115:AF116)</f>
        <v>0</v>
      </c>
      <c r="AG114" s="287">
        <f t="shared" si="796"/>
        <v>0</v>
      </c>
      <c r="AH114" s="282">
        <f t="shared" si="709"/>
        <v>0</v>
      </c>
      <c r="AI114" s="312">
        <f t="shared" ref="AI114:AJ114" si="797">SUM(AI115:AI116)</f>
        <v>0</v>
      </c>
      <c r="AJ114" s="312">
        <f t="shared" si="797"/>
        <v>0</v>
      </c>
      <c r="AK114" s="309">
        <f t="shared" si="711"/>
        <v>0</v>
      </c>
      <c r="AL114" s="314">
        <f t="shared" ref="AL114:AM114" si="798">SUM(AL115:AL116)</f>
        <v>0</v>
      </c>
      <c r="AM114" s="314">
        <f t="shared" si="798"/>
        <v>0</v>
      </c>
      <c r="AN114" s="309">
        <f t="shared" si="713"/>
        <v>0</v>
      </c>
      <c r="AO114" s="314">
        <f t="shared" ref="AO114:AP114" si="799">SUM(AO115:AO116)</f>
        <v>0</v>
      </c>
      <c r="AP114" s="314">
        <f t="shared" si="799"/>
        <v>0</v>
      </c>
      <c r="AQ114" s="309">
        <f t="shared" si="715"/>
        <v>0</v>
      </c>
      <c r="AR114" s="395"/>
    </row>
    <row r="115" spans="1:44" ht="39.950000000000003" hidden="1" customHeight="1">
      <c r="A115" s="395"/>
      <c r="B115" s="398"/>
      <c r="C115" s="399"/>
      <c r="D115" s="207" t="s">
        <v>228</v>
      </c>
      <c r="E115" s="169">
        <f t="shared" si="655"/>
        <v>0</v>
      </c>
      <c r="F115" s="169">
        <f t="shared" si="656"/>
        <v>0</v>
      </c>
      <c r="G115" s="170">
        <f t="shared" si="657"/>
        <v>0</v>
      </c>
      <c r="H115" s="238"/>
      <c r="I115" s="238"/>
      <c r="J115" s="236">
        <f t="shared" si="659"/>
        <v>0</v>
      </c>
      <c r="K115" s="237"/>
      <c r="L115" s="237"/>
      <c r="M115" s="236">
        <f t="shared" si="695"/>
        <v>0</v>
      </c>
      <c r="N115" s="237"/>
      <c r="O115" s="237"/>
      <c r="P115" s="236">
        <f t="shared" si="697"/>
        <v>0</v>
      </c>
      <c r="Q115" s="261"/>
      <c r="R115" s="261"/>
      <c r="S115" s="257">
        <f t="shared" si="699"/>
        <v>0</v>
      </c>
      <c r="T115" s="261"/>
      <c r="U115" s="261"/>
      <c r="V115" s="257">
        <f t="shared" si="701"/>
        <v>0</v>
      </c>
      <c r="W115" s="261"/>
      <c r="X115" s="261"/>
      <c r="Y115" s="257">
        <f t="shared" si="703"/>
        <v>0</v>
      </c>
      <c r="Z115" s="288"/>
      <c r="AA115" s="288"/>
      <c r="AB115" s="284">
        <f t="shared" si="705"/>
        <v>0</v>
      </c>
      <c r="AC115" s="288"/>
      <c r="AD115" s="288"/>
      <c r="AE115" s="284">
        <f t="shared" si="707"/>
        <v>0</v>
      </c>
      <c r="AF115" s="288"/>
      <c r="AG115" s="288"/>
      <c r="AH115" s="284">
        <f t="shared" si="709"/>
        <v>0</v>
      </c>
      <c r="AI115" s="313"/>
      <c r="AJ115" s="313"/>
      <c r="AK115" s="311">
        <f t="shared" si="711"/>
        <v>0</v>
      </c>
      <c r="AL115" s="315"/>
      <c r="AM115" s="315"/>
      <c r="AN115" s="311">
        <f t="shared" si="713"/>
        <v>0</v>
      </c>
      <c r="AO115" s="315"/>
      <c r="AP115" s="315"/>
      <c r="AQ115" s="311">
        <f t="shared" si="715"/>
        <v>0</v>
      </c>
      <c r="AR115" s="396"/>
    </row>
    <row r="116" spans="1:44" ht="39.950000000000003" hidden="1" customHeight="1">
      <c r="A116" s="396"/>
      <c r="B116" s="398"/>
      <c r="C116" s="399"/>
      <c r="D116" s="207" t="s">
        <v>308</v>
      </c>
      <c r="E116" s="169">
        <f t="shared" si="655"/>
        <v>0</v>
      </c>
      <c r="F116" s="169">
        <f t="shared" si="656"/>
        <v>0</v>
      </c>
      <c r="G116" s="170">
        <f t="shared" si="657"/>
        <v>0</v>
      </c>
      <c r="H116" s="238"/>
      <c r="I116" s="238"/>
      <c r="J116" s="236">
        <f t="shared" si="659"/>
        <v>0</v>
      </c>
      <c r="K116" s="237"/>
      <c r="L116" s="237"/>
      <c r="M116" s="236">
        <f t="shared" si="695"/>
        <v>0</v>
      </c>
      <c r="N116" s="237"/>
      <c r="O116" s="237"/>
      <c r="P116" s="236">
        <f t="shared" si="697"/>
        <v>0</v>
      </c>
      <c r="Q116" s="261"/>
      <c r="R116" s="261"/>
      <c r="S116" s="257">
        <f t="shared" si="699"/>
        <v>0</v>
      </c>
      <c r="T116" s="261"/>
      <c r="U116" s="261"/>
      <c r="V116" s="257">
        <f t="shared" si="701"/>
        <v>0</v>
      </c>
      <c r="W116" s="261"/>
      <c r="X116" s="261"/>
      <c r="Y116" s="257">
        <f t="shared" si="703"/>
        <v>0</v>
      </c>
      <c r="Z116" s="288"/>
      <c r="AA116" s="288"/>
      <c r="AB116" s="284">
        <f t="shared" si="705"/>
        <v>0</v>
      </c>
      <c r="AC116" s="288"/>
      <c r="AD116" s="288"/>
      <c r="AE116" s="284">
        <f t="shared" si="707"/>
        <v>0</v>
      </c>
      <c r="AF116" s="288"/>
      <c r="AG116" s="288"/>
      <c r="AH116" s="284">
        <f t="shared" si="709"/>
        <v>0</v>
      </c>
      <c r="AI116" s="313"/>
      <c r="AJ116" s="313"/>
      <c r="AK116" s="311">
        <f t="shared" si="711"/>
        <v>0</v>
      </c>
      <c r="AL116" s="315"/>
      <c r="AM116" s="315"/>
      <c r="AN116" s="311">
        <f t="shared" si="713"/>
        <v>0</v>
      </c>
      <c r="AO116" s="315"/>
      <c r="AP116" s="315"/>
      <c r="AQ116" s="311">
        <f t="shared" si="715"/>
        <v>0</v>
      </c>
      <c r="AR116" s="394"/>
    </row>
    <row r="117" spans="1:44" ht="39.950000000000003" hidden="1" customHeight="1">
      <c r="A117" s="394" t="s">
        <v>298</v>
      </c>
      <c r="B117" s="398"/>
      <c r="C117" s="399" t="s">
        <v>320</v>
      </c>
      <c r="D117" s="187" t="s">
        <v>5</v>
      </c>
      <c r="E117" s="175">
        <f t="shared" si="655"/>
        <v>0</v>
      </c>
      <c r="F117" s="175">
        <f t="shared" si="656"/>
        <v>0</v>
      </c>
      <c r="G117" s="176">
        <f t="shared" si="657"/>
        <v>0</v>
      </c>
      <c r="H117" s="204">
        <f t="shared" ref="H117:I117" si="800">SUM(H118:H119)</f>
        <v>0</v>
      </c>
      <c r="I117" s="204">
        <f t="shared" si="800"/>
        <v>0</v>
      </c>
      <c r="J117" s="197">
        <f t="shared" si="659"/>
        <v>0</v>
      </c>
      <c r="K117" s="194">
        <f t="shared" ref="K117:L117" si="801">SUM(K118:K119)</f>
        <v>0</v>
      </c>
      <c r="L117" s="194">
        <f t="shared" si="801"/>
        <v>0</v>
      </c>
      <c r="M117" s="197">
        <f t="shared" si="695"/>
        <v>0</v>
      </c>
      <c r="N117" s="194">
        <f t="shared" ref="N117:O117" si="802">SUM(N118:N119)</f>
        <v>0</v>
      </c>
      <c r="O117" s="194">
        <f t="shared" si="802"/>
        <v>0</v>
      </c>
      <c r="P117" s="197">
        <f t="shared" si="697"/>
        <v>0</v>
      </c>
      <c r="Q117" s="260">
        <f t="shared" ref="Q117:R117" si="803">SUM(Q118:Q119)</f>
        <v>0</v>
      </c>
      <c r="R117" s="260">
        <f t="shared" si="803"/>
        <v>0</v>
      </c>
      <c r="S117" s="255">
        <f t="shared" si="699"/>
        <v>0</v>
      </c>
      <c r="T117" s="260">
        <f t="shared" ref="T117:U117" si="804">SUM(T118:T119)</f>
        <v>0</v>
      </c>
      <c r="U117" s="260">
        <f t="shared" si="804"/>
        <v>0</v>
      </c>
      <c r="V117" s="255">
        <f t="shared" si="701"/>
        <v>0</v>
      </c>
      <c r="W117" s="260">
        <f t="shared" ref="W117:X117" si="805">SUM(W118:W119)</f>
        <v>0</v>
      </c>
      <c r="X117" s="260">
        <f t="shared" si="805"/>
        <v>0</v>
      </c>
      <c r="Y117" s="255">
        <f t="shared" si="703"/>
        <v>0</v>
      </c>
      <c r="Z117" s="287">
        <f t="shared" ref="Z117:AA117" si="806">SUM(Z118:Z119)</f>
        <v>0</v>
      </c>
      <c r="AA117" s="287">
        <f t="shared" si="806"/>
        <v>0</v>
      </c>
      <c r="AB117" s="282">
        <f t="shared" si="705"/>
        <v>0</v>
      </c>
      <c r="AC117" s="287">
        <f t="shared" ref="AC117:AD117" si="807">SUM(AC118:AC119)</f>
        <v>0</v>
      </c>
      <c r="AD117" s="287">
        <f t="shared" si="807"/>
        <v>0</v>
      </c>
      <c r="AE117" s="282">
        <f t="shared" si="707"/>
        <v>0</v>
      </c>
      <c r="AF117" s="287">
        <f t="shared" ref="AF117:AG117" si="808">SUM(AF118:AF119)</f>
        <v>0</v>
      </c>
      <c r="AG117" s="287">
        <f t="shared" si="808"/>
        <v>0</v>
      </c>
      <c r="AH117" s="282">
        <f t="shared" si="709"/>
        <v>0</v>
      </c>
      <c r="AI117" s="314">
        <f t="shared" ref="AI117:AJ117" si="809">SUM(AI118:AI119)</f>
        <v>0</v>
      </c>
      <c r="AJ117" s="314">
        <f t="shared" si="809"/>
        <v>0</v>
      </c>
      <c r="AK117" s="309">
        <f t="shared" si="711"/>
        <v>0</v>
      </c>
      <c r="AL117" s="314">
        <f t="shared" ref="AL117:AM117" si="810">SUM(AL118:AL119)</f>
        <v>0</v>
      </c>
      <c r="AM117" s="314">
        <f t="shared" si="810"/>
        <v>0</v>
      </c>
      <c r="AN117" s="309">
        <f t="shared" si="713"/>
        <v>0</v>
      </c>
      <c r="AO117" s="314">
        <f t="shared" ref="AO117:AP117" si="811">SUM(AO118:AO119)</f>
        <v>0</v>
      </c>
      <c r="AP117" s="314">
        <f t="shared" si="811"/>
        <v>0</v>
      </c>
      <c r="AQ117" s="309">
        <f t="shared" si="715"/>
        <v>0</v>
      </c>
      <c r="AR117" s="395"/>
    </row>
    <row r="118" spans="1:44" ht="39.950000000000003" hidden="1" customHeight="1">
      <c r="A118" s="395"/>
      <c r="B118" s="398"/>
      <c r="C118" s="399"/>
      <c r="D118" s="207" t="s">
        <v>228</v>
      </c>
      <c r="E118" s="169">
        <f t="shared" si="655"/>
        <v>0</v>
      </c>
      <c r="F118" s="169">
        <f t="shared" si="656"/>
        <v>0</v>
      </c>
      <c r="G118" s="170">
        <f t="shared" si="657"/>
        <v>0</v>
      </c>
      <c r="H118" s="238"/>
      <c r="I118" s="238"/>
      <c r="J118" s="236">
        <f t="shared" si="659"/>
        <v>0</v>
      </c>
      <c r="K118" s="237"/>
      <c r="L118" s="237"/>
      <c r="M118" s="236">
        <f t="shared" si="695"/>
        <v>0</v>
      </c>
      <c r="N118" s="237"/>
      <c r="O118" s="237"/>
      <c r="P118" s="236">
        <f t="shared" si="697"/>
        <v>0</v>
      </c>
      <c r="Q118" s="261"/>
      <c r="R118" s="261"/>
      <c r="S118" s="257">
        <f t="shared" si="699"/>
        <v>0</v>
      </c>
      <c r="T118" s="261"/>
      <c r="U118" s="261"/>
      <c r="V118" s="257">
        <f t="shared" si="701"/>
        <v>0</v>
      </c>
      <c r="W118" s="261"/>
      <c r="X118" s="261"/>
      <c r="Y118" s="257">
        <f t="shared" si="703"/>
        <v>0</v>
      </c>
      <c r="Z118" s="288"/>
      <c r="AA118" s="288"/>
      <c r="AB118" s="284">
        <f t="shared" si="705"/>
        <v>0</v>
      </c>
      <c r="AC118" s="288"/>
      <c r="AD118" s="288"/>
      <c r="AE118" s="284">
        <f t="shared" si="707"/>
        <v>0</v>
      </c>
      <c r="AF118" s="288"/>
      <c r="AG118" s="288"/>
      <c r="AH118" s="284">
        <f t="shared" si="709"/>
        <v>0</v>
      </c>
      <c r="AI118" s="315"/>
      <c r="AJ118" s="315"/>
      <c r="AK118" s="311">
        <f t="shared" si="711"/>
        <v>0</v>
      </c>
      <c r="AL118" s="315"/>
      <c r="AM118" s="315"/>
      <c r="AN118" s="311">
        <f t="shared" si="713"/>
        <v>0</v>
      </c>
      <c r="AO118" s="315"/>
      <c r="AP118" s="315"/>
      <c r="AQ118" s="311">
        <f t="shared" si="715"/>
        <v>0</v>
      </c>
      <c r="AR118" s="396"/>
    </row>
    <row r="119" spans="1:44" ht="39.950000000000003" hidden="1" customHeight="1">
      <c r="A119" s="396"/>
      <c r="B119" s="398"/>
      <c r="C119" s="399"/>
      <c r="D119" s="207" t="s">
        <v>308</v>
      </c>
      <c r="E119" s="169">
        <f t="shared" si="655"/>
        <v>0</v>
      </c>
      <c r="F119" s="169">
        <f t="shared" si="656"/>
        <v>0</v>
      </c>
      <c r="G119" s="170">
        <f t="shared" si="657"/>
        <v>0</v>
      </c>
      <c r="H119" s="238"/>
      <c r="I119" s="238"/>
      <c r="J119" s="236">
        <f t="shared" si="659"/>
        <v>0</v>
      </c>
      <c r="K119" s="237"/>
      <c r="L119" s="237"/>
      <c r="M119" s="236">
        <f t="shared" si="695"/>
        <v>0</v>
      </c>
      <c r="N119" s="237"/>
      <c r="O119" s="237"/>
      <c r="P119" s="236">
        <f t="shared" si="697"/>
        <v>0</v>
      </c>
      <c r="Q119" s="261"/>
      <c r="R119" s="261"/>
      <c r="S119" s="257">
        <f t="shared" si="699"/>
        <v>0</v>
      </c>
      <c r="T119" s="261"/>
      <c r="U119" s="261"/>
      <c r="V119" s="257">
        <f t="shared" si="701"/>
        <v>0</v>
      </c>
      <c r="W119" s="261"/>
      <c r="X119" s="261"/>
      <c r="Y119" s="257">
        <f t="shared" si="703"/>
        <v>0</v>
      </c>
      <c r="Z119" s="288"/>
      <c r="AA119" s="288"/>
      <c r="AB119" s="284">
        <f t="shared" si="705"/>
        <v>0</v>
      </c>
      <c r="AC119" s="288"/>
      <c r="AD119" s="288"/>
      <c r="AE119" s="284">
        <f t="shared" si="707"/>
        <v>0</v>
      </c>
      <c r="AF119" s="288"/>
      <c r="AG119" s="288"/>
      <c r="AH119" s="284">
        <f t="shared" si="709"/>
        <v>0</v>
      </c>
      <c r="AI119" s="315"/>
      <c r="AJ119" s="315"/>
      <c r="AK119" s="311">
        <f t="shared" si="711"/>
        <v>0</v>
      </c>
      <c r="AL119" s="315"/>
      <c r="AM119" s="315"/>
      <c r="AN119" s="311">
        <f t="shared" si="713"/>
        <v>0</v>
      </c>
      <c r="AO119" s="315"/>
      <c r="AP119" s="315"/>
      <c r="AQ119" s="311">
        <f t="shared" si="715"/>
        <v>0</v>
      </c>
      <c r="AR119" s="394"/>
    </row>
    <row r="120" spans="1:44" ht="39.950000000000003" hidden="1" customHeight="1">
      <c r="A120" s="394" t="s">
        <v>299</v>
      </c>
      <c r="B120" s="398"/>
      <c r="C120" s="399" t="s">
        <v>320</v>
      </c>
      <c r="D120" s="187" t="s">
        <v>5</v>
      </c>
      <c r="E120" s="175">
        <f t="shared" si="655"/>
        <v>0</v>
      </c>
      <c r="F120" s="175">
        <f t="shared" si="656"/>
        <v>0</v>
      </c>
      <c r="G120" s="176">
        <f t="shared" si="657"/>
        <v>0</v>
      </c>
      <c r="H120" s="204">
        <f t="shared" ref="H120:I120" si="812">SUM(H121:H122)</f>
        <v>0</v>
      </c>
      <c r="I120" s="204">
        <f t="shared" si="812"/>
        <v>0</v>
      </c>
      <c r="J120" s="197">
        <f t="shared" si="659"/>
        <v>0</v>
      </c>
      <c r="K120" s="194">
        <f t="shared" ref="K120:L120" si="813">SUM(K121:K122)</f>
        <v>0</v>
      </c>
      <c r="L120" s="194">
        <f t="shared" si="813"/>
        <v>0</v>
      </c>
      <c r="M120" s="197">
        <f t="shared" si="695"/>
        <v>0</v>
      </c>
      <c r="N120" s="194">
        <f t="shared" ref="N120:O120" si="814">SUM(N121:N122)</f>
        <v>0</v>
      </c>
      <c r="O120" s="194">
        <f t="shared" si="814"/>
        <v>0</v>
      </c>
      <c r="P120" s="197">
        <f t="shared" si="697"/>
        <v>0</v>
      </c>
      <c r="Q120" s="260">
        <f t="shared" ref="Q120:R120" si="815">SUM(Q121:Q122)</f>
        <v>0</v>
      </c>
      <c r="R120" s="260">
        <f t="shared" si="815"/>
        <v>0</v>
      </c>
      <c r="S120" s="255">
        <f t="shared" si="699"/>
        <v>0</v>
      </c>
      <c r="T120" s="260">
        <f t="shared" ref="T120:U120" si="816">SUM(T121:T122)</f>
        <v>0</v>
      </c>
      <c r="U120" s="260">
        <f t="shared" si="816"/>
        <v>0</v>
      </c>
      <c r="V120" s="255">
        <f t="shared" si="701"/>
        <v>0</v>
      </c>
      <c r="W120" s="260">
        <f t="shared" ref="W120:X120" si="817">SUM(W121:W122)</f>
        <v>0</v>
      </c>
      <c r="X120" s="260">
        <f t="shared" si="817"/>
        <v>0</v>
      </c>
      <c r="Y120" s="255">
        <f t="shared" si="703"/>
        <v>0</v>
      </c>
      <c r="Z120" s="287">
        <f t="shared" ref="Z120:AA120" si="818">SUM(Z121:Z122)</f>
        <v>0</v>
      </c>
      <c r="AA120" s="287">
        <f t="shared" si="818"/>
        <v>0</v>
      </c>
      <c r="AB120" s="282">
        <f t="shared" si="705"/>
        <v>0</v>
      </c>
      <c r="AC120" s="287">
        <f t="shared" ref="AC120:AD120" si="819">SUM(AC121:AC122)</f>
        <v>0</v>
      </c>
      <c r="AD120" s="287">
        <f t="shared" si="819"/>
        <v>0</v>
      </c>
      <c r="AE120" s="282">
        <f t="shared" si="707"/>
        <v>0</v>
      </c>
      <c r="AF120" s="287">
        <f t="shared" ref="AF120:AG120" si="820">SUM(AF121:AF122)</f>
        <v>0</v>
      </c>
      <c r="AG120" s="287">
        <f t="shared" si="820"/>
        <v>0</v>
      </c>
      <c r="AH120" s="282">
        <f t="shared" si="709"/>
        <v>0</v>
      </c>
      <c r="AI120" s="314">
        <f t="shared" ref="AI120:AJ120" si="821">SUM(AI121:AI122)</f>
        <v>0</v>
      </c>
      <c r="AJ120" s="314">
        <f t="shared" si="821"/>
        <v>0</v>
      </c>
      <c r="AK120" s="309">
        <f t="shared" si="711"/>
        <v>0</v>
      </c>
      <c r="AL120" s="314">
        <f t="shared" ref="AL120:AM120" si="822">SUM(AL121:AL122)</f>
        <v>0</v>
      </c>
      <c r="AM120" s="314">
        <f t="shared" si="822"/>
        <v>0</v>
      </c>
      <c r="AN120" s="309">
        <f t="shared" si="713"/>
        <v>0</v>
      </c>
      <c r="AO120" s="314">
        <f t="shared" ref="AO120:AP120" si="823">SUM(AO121:AO122)</f>
        <v>0</v>
      </c>
      <c r="AP120" s="314">
        <f t="shared" si="823"/>
        <v>0</v>
      </c>
      <c r="AQ120" s="309">
        <f t="shared" si="715"/>
        <v>0</v>
      </c>
      <c r="AR120" s="395"/>
    </row>
    <row r="121" spans="1:44" ht="39.950000000000003" hidden="1" customHeight="1">
      <c r="A121" s="395"/>
      <c r="B121" s="398"/>
      <c r="C121" s="399"/>
      <c r="D121" s="207" t="s">
        <v>228</v>
      </c>
      <c r="E121" s="169">
        <f t="shared" si="655"/>
        <v>0</v>
      </c>
      <c r="F121" s="169">
        <f t="shared" si="656"/>
        <v>0</v>
      </c>
      <c r="G121" s="170">
        <f t="shared" si="657"/>
        <v>0</v>
      </c>
      <c r="H121" s="238"/>
      <c r="I121" s="238"/>
      <c r="J121" s="236">
        <f t="shared" si="659"/>
        <v>0</v>
      </c>
      <c r="K121" s="237"/>
      <c r="L121" s="237"/>
      <c r="M121" s="236">
        <f t="shared" si="695"/>
        <v>0</v>
      </c>
      <c r="N121" s="237"/>
      <c r="O121" s="237"/>
      <c r="P121" s="236">
        <f t="shared" si="697"/>
        <v>0</v>
      </c>
      <c r="Q121" s="261"/>
      <c r="R121" s="261"/>
      <c r="S121" s="257">
        <f t="shared" si="699"/>
        <v>0</v>
      </c>
      <c r="T121" s="261"/>
      <c r="U121" s="261"/>
      <c r="V121" s="257">
        <f t="shared" si="701"/>
        <v>0</v>
      </c>
      <c r="W121" s="261"/>
      <c r="X121" s="261"/>
      <c r="Y121" s="257">
        <f t="shared" si="703"/>
        <v>0</v>
      </c>
      <c r="Z121" s="288"/>
      <c r="AA121" s="288"/>
      <c r="AB121" s="284">
        <f t="shared" si="705"/>
        <v>0</v>
      </c>
      <c r="AC121" s="288"/>
      <c r="AD121" s="288"/>
      <c r="AE121" s="284">
        <f t="shared" si="707"/>
        <v>0</v>
      </c>
      <c r="AF121" s="288"/>
      <c r="AG121" s="288"/>
      <c r="AH121" s="284">
        <f t="shared" si="709"/>
        <v>0</v>
      </c>
      <c r="AI121" s="315"/>
      <c r="AJ121" s="315"/>
      <c r="AK121" s="311">
        <f t="shared" si="711"/>
        <v>0</v>
      </c>
      <c r="AL121" s="315"/>
      <c r="AM121" s="315"/>
      <c r="AN121" s="311">
        <f t="shared" si="713"/>
        <v>0</v>
      </c>
      <c r="AO121" s="315"/>
      <c r="AP121" s="315"/>
      <c r="AQ121" s="311">
        <f t="shared" si="715"/>
        <v>0</v>
      </c>
      <c r="AR121" s="396"/>
    </row>
    <row r="122" spans="1:44" ht="39.950000000000003" hidden="1" customHeight="1">
      <c r="A122" s="396"/>
      <c r="B122" s="398"/>
      <c r="C122" s="399"/>
      <c r="D122" s="207" t="s">
        <v>308</v>
      </c>
      <c r="E122" s="169">
        <f t="shared" si="655"/>
        <v>0</v>
      </c>
      <c r="F122" s="169">
        <f t="shared" si="656"/>
        <v>0</v>
      </c>
      <c r="G122" s="170">
        <f t="shared" si="657"/>
        <v>0</v>
      </c>
      <c r="H122" s="238"/>
      <c r="I122" s="238"/>
      <c r="J122" s="236">
        <f t="shared" si="659"/>
        <v>0</v>
      </c>
      <c r="K122" s="237"/>
      <c r="L122" s="237"/>
      <c r="M122" s="236">
        <f t="shared" si="695"/>
        <v>0</v>
      </c>
      <c r="N122" s="237"/>
      <c r="O122" s="237"/>
      <c r="P122" s="236">
        <f t="shared" si="697"/>
        <v>0</v>
      </c>
      <c r="Q122" s="261"/>
      <c r="R122" s="261"/>
      <c r="S122" s="257">
        <f t="shared" si="699"/>
        <v>0</v>
      </c>
      <c r="T122" s="261"/>
      <c r="U122" s="261"/>
      <c r="V122" s="257">
        <f t="shared" si="701"/>
        <v>0</v>
      </c>
      <c r="W122" s="261"/>
      <c r="X122" s="261"/>
      <c r="Y122" s="257">
        <f t="shared" si="703"/>
        <v>0</v>
      </c>
      <c r="Z122" s="288"/>
      <c r="AA122" s="288"/>
      <c r="AB122" s="284">
        <f t="shared" si="705"/>
        <v>0</v>
      </c>
      <c r="AC122" s="288"/>
      <c r="AD122" s="288"/>
      <c r="AE122" s="284">
        <f t="shared" si="707"/>
        <v>0</v>
      </c>
      <c r="AF122" s="288"/>
      <c r="AG122" s="288"/>
      <c r="AH122" s="284">
        <f t="shared" si="709"/>
        <v>0</v>
      </c>
      <c r="AI122" s="315"/>
      <c r="AJ122" s="315"/>
      <c r="AK122" s="311">
        <f t="shared" si="711"/>
        <v>0</v>
      </c>
      <c r="AL122" s="315"/>
      <c r="AM122" s="315"/>
      <c r="AN122" s="311">
        <f t="shared" si="713"/>
        <v>0</v>
      </c>
      <c r="AO122" s="315"/>
      <c r="AP122" s="315"/>
      <c r="AQ122" s="311">
        <f t="shared" si="715"/>
        <v>0</v>
      </c>
      <c r="AR122" s="394"/>
    </row>
    <row r="123" spans="1:44" ht="39.950000000000003" hidden="1" customHeight="1">
      <c r="A123" s="394" t="s">
        <v>300</v>
      </c>
      <c r="B123" s="398"/>
      <c r="C123" s="442" t="s">
        <v>322</v>
      </c>
      <c r="D123" s="187" t="s">
        <v>5</v>
      </c>
      <c r="E123" s="175">
        <f t="shared" si="655"/>
        <v>0</v>
      </c>
      <c r="F123" s="175">
        <f t="shared" si="656"/>
        <v>0</v>
      </c>
      <c r="G123" s="176">
        <f t="shared" si="657"/>
        <v>0</v>
      </c>
      <c r="H123" s="204">
        <f t="shared" ref="H123:I123" si="824">SUM(H124:H125)</f>
        <v>0</v>
      </c>
      <c r="I123" s="204">
        <f t="shared" si="824"/>
        <v>0</v>
      </c>
      <c r="J123" s="197">
        <f t="shared" si="659"/>
        <v>0</v>
      </c>
      <c r="K123" s="194">
        <f t="shared" ref="K123:L123" si="825">SUM(K124:K125)</f>
        <v>0</v>
      </c>
      <c r="L123" s="194">
        <f t="shared" si="825"/>
        <v>0</v>
      </c>
      <c r="M123" s="197">
        <f t="shared" si="695"/>
        <v>0</v>
      </c>
      <c r="N123" s="194">
        <f t="shared" ref="N123:O123" si="826">SUM(N124:N125)</f>
        <v>0</v>
      </c>
      <c r="O123" s="194">
        <f t="shared" si="826"/>
        <v>0</v>
      </c>
      <c r="P123" s="197">
        <f t="shared" si="697"/>
        <v>0</v>
      </c>
      <c r="Q123" s="260">
        <f t="shared" ref="Q123:R123" si="827">SUM(Q124:Q125)</f>
        <v>0</v>
      </c>
      <c r="R123" s="260">
        <f t="shared" si="827"/>
        <v>0</v>
      </c>
      <c r="S123" s="255">
        <f t="shared" si="699"/>
        <v>0</v>
      </c>
      <c r="T123" s="260">
        <f t="shared" ref="T123:U123" si="828">SUM(T124:T125)</f>
        <v>0</v>
      </c>
      <c r="U123" s="260">
        <f t="shared" si="828"/>
        <v>0</v>
      </c>
      <c r="V123" s="255">
        <f t="shared" si="701"/>
        <v>0</v>
      </c>
      <c r="W123" s="260">
        <f t="shared" ref="W123:X123" si="829">SUM(W124:W125)</f>
        <v>0</v>
      </c>
      <c r="X123" s="260">
        <f t="shared" si="829"/>
        <v>0</v>
      </c>
      <c r="Y123" s="255">
        <f t="shared" si="703"/>
        <v>0</v>
      </c>
      <c r="Z123" s="287">
        <f t="shared" ref="Z123:AA123" si="830">SUM(Z124:Z125)</f>
        <v>0</v>
      </c>
      <c r="AA123" s="287">
        <f t="shared" si="830"/>
        <v>0</v>
      </c>
      <c r="AB123" s="282">
        <f t="shared" si="705"/>
        <v>0</v>
      </c>
      <c r="AC123" s="287">
        <f t="shared" ref="AC123:AD123" si="831">SUM(AC124:AC125)</f>
        <v>0</v>
      </c>
      <c r="AD123" s="287">
        <f t="shared" si="831"/>
        <v>0</v>
      </c>
      <c r="AE123" s="282">
        <f t="shared" si="707"/>
        <v>0</v>
      </c>
      <c r="AF123" s="287">
        <f t="shared" ref="AF123:AG123" si="832">SUM(AF124:AF125)</f>
        <v>0</v>
      </c>
      <c r="AG123" s="287">
        <f t="shared" si="832"/>
        <v>0</v>
      </c>
      <c r="AH123" s="282">
        <f t="shared" si="709"/>
        <v>0</v>
      </c>
      <c r="AI123" s="307">
        <f t="shared" ref="AI123:AJ123" si="833">SUM(AI124:AI125)</f>
        <v>0</v>
      </c>
      <c r="AJ123" s="312">
        <f t="shared" si="833"/>
        <v>0</v>
      </c>
      <c r="AK123" s="309">
        <f t="shared" si="711"/>
        <v>0</v>
      </c>
      <c r="AL123" s="314">
        <f t="shared" ref="AL123:AM123" si="834">SUM(AL124:AL125)</f>
        <v>0</v>
      </c>
      <c r="AM123" s="314">
        <f t="shared" si="834"/>
        <v>0</v>
      </c>
      <c r="AN123" s="309">
        <f t="shared" si="713"/>
        <v>0</v>
      </c>
      <c r="AO123" s="314">
        <f t="shared" ref="AO123:AP123" si="835">SUM(AO124:AO125)</f>
        <v>0</v>
      </c>
      <c r="AP123" s="314">
        <f t="shared" si="835"/>
        <v>0</v>
      </c>
      <c r="AQ123" s="309">
        <f t="shared" si="715"/>
        <v>0</v>
      </c>
      <c r="AR123" s="395"/>
    </row>
    <row r="124" spans="1:44" ht="39.950000000000003" hidden="1" customHeight="1">
      <c r="A124" s="395"/>
      <c r="B124" s="398"/>
      <c r="C124" s="442"/>
      <c r="D124" s="207" t="s">
        <v>228</v>
      </c>
      <c r="E124" s="169">
        <f t="shared" si="655"/>
        <v>0</v>
      </c>
      <c r="F124" s="169">
        <f t="shared" si="656"/>
        <v>0</v>
      </c>
      <c r="G124" s="170">
        <f t="shared" si="657"/>
        <v>0</v>
      </c>
      <c r="H124" s="238"/>
      <c r="I124" s="238"/>
      <c r="J124" s="236">
        <f t="shared" si="659"/>
        <v>0</v>
      </c>
      <c r="K124" s="237"/>
      <c r="L124" s="237"/>
      <c r="M124" s="236">
        <f t="shared" si="695"/>
        <v>0</v>
      </c>
      <c r="N124" s="237"/>
      <c r="O124" s="237"/>
      <c r="P124" s="236">
        <f t="shared" si="697"/>
        <v>0</v>
      </c>
      <c r="Q124" s="261"/>
      <c r="R124" s="261"/>
      <c r="S124" s="257">
        <f t="shared" si="699"/>
        <v>0</v>
      </c>
      <c r="T124" s="261"/>
      <c r="U124" s="261"/>
      <c r="V124" s="257">
        <f t="shared" si="701"/>
        <v>0</v>
      </c>
      <c r="W124" s="261"/>
      <c r="X124" s="261"/>
      <c r="Y124" s="257">
        <f t="shared" si="703"/>
        <v>0</v>
      </c>
      <c r="Z124" s="288"/>
      <c r="AA124" s="288"/>
      <c r="AB124" s="284">
        <f t="shared" si="705"/>
        <v>0</v>
      </c>
      <c r="AC124" s="288"/>
      <c r="AD124" s="288"/>
      <c r="AE124" s="284">
        <f t="shared" si="707"/>
        <v>0</v>
      </c>
      <c r="AF124" s="288"/>
      <c r="AG124" s="288"/>
      <c r="AH124" s="284">
        <f t="shared" si="709"/>
        <v>0</v>
      </c>
      <c r="AI124" s="305"/>
      <c r="AJ124" s="313">
        <v>0</v>
      </c>
      <c r="AK124" s="311">
        <f t="shared" si="711"/>
        <v>0</v>
      </c>
      <c r="AL124" s="315">
        <v>0</v>
      </c>
      <c r="AM124" s="315"/>
      <c r="AN124" s="311">
        <f t="shared" si="713"/>
        <v>0</v>
      </c>
      <c r="AO124" s="315">
        <v>0</v>
      </c>
      <c r="AP124" s="315"/>
      <c r="AQ124" s="311">
        <f t="shared" si="715"/>
        <v>0</v>
      </c>
      <c r="AR124" s="396"/>
    </row>
    <row r="125" spans="1:44" ht="39.950000000000003" hidden="1" customHeight="1">
      <c r="A125" s="396"/>
      <c r="B125" s="398"/>
      <c r="C125" s="442"/>
      <c r="D125" s="207" t="s">
        <v>308</v>
      </c>
      <c r="E125" s="169">
        <f t="shared" si="655"/>
        <v>0</v>
      </c>
      <c r="F125" s="169">
        <f t="shared" si="656"/>
        <v>0</v>
      </c>
      <c r="G125" s="170">
        <f t="shared" si="657"/>
        <v>0</v>
      </c>
      <c r="H125" s="238"/>
      <c r="I125" s="238"/>
      <c r="J125" s="236">
        <f t="shared" si="659"/>
        <v>0</v>
      </c>
      <c r="K125" s="237"/>
      <c r="L125" s="237"/>
      <c r="M125" s="236">
        <f t="shared" si="695"/>
        <v>0</v>
      </c>
      <c r="N125" s="237"/>
      <c r="O125" s="237"/>
      <c r="P125" s="236">
        <f t="shared" si="697"/>
        <v>0</v>
      </c>
      <c r="Q125" s="261"/>
      <c r="R125" s="261"/>
      <c r="S125" s="257">
        <f t="shared" si="699"/>
        <v>0</v>
      </c>
      <c r="T125" s="261"/>
      <c r="U125" s="261"/>
      <c r="V125" s="257">
        <f t="shared" si="701"/>
        <v>0</v>
      </c>
      <c r="W125" s="261"/>
      <c r="X125" s="261"/>
      <c r="Y125" s="257">
        <f t="shared" si="703"/>
        <v>0</v>
      </c>
      <c r="Z125" s="288"/>
      <c r="AA125" s="288"/>
      <c r="AB125" s="284">
        <f t="shared" si="705"/>
        <v>0</v>
      </c>
      <c r="AC125" s="288"/>
      <c r="AD125" s="288"/>
      <c r="AE125" s="284">
        <f t="shared" si="707"/>
        <v>0</v>
      </c>
      <c r="AF125" s="288"/>
      <c r="AG125" s="288"/>
      <c r="AH125" s="284">
        <f t="shared" si="709"/>
        <v>0</v>
      </c>
      <c r="AI125" s="313"/>
      <c r="AJ125" s="313"/>
      <c r="AK125" s="311">
        <f t="shared" si="711"/>
        <v>0</v>
      </c>
      <c r="AL125" s="315"/>
      <c r="AM125" s="315"/>
      <c r="AN125" s="311">
        <f t="shared" si="713"/>
        <v>0</v>
      </c>
      <c r="AO125" s="315"/>
      <c r="AP125" s="315"/>
      <c r="AQ125" s="311">
        <f t="shared" si="715"/>
        <v>0</v>
      </c>
      <c r="AR125" s="394"/>
    </row>
    <row r="126" spans="1:44" ht="39.950000000000003" hidden="1" customHeight="1">
      <c r="A126" s="394" t="s">
        <v>301</v>
      </c>
      <c r="B126" s="398"/>
      <c r="C126" s="399" t="s">
        <v>320</v>
      </c>
      <c r="D126" s="187" t="s">
        <v>5</v>
      </c>
      <c r="E126" s="175">
        <f t="shared" si="655"/>
        <v>0</v>
      </c>
      <c r="F126" s="175">
        <f t="shared" si="656"/>
        <v>0</v>
      </c>
      <c r="G126" s="176">
        <f t="shared" si="657"/>
        <v>0</v>
      </c>
      <c r="H126" s="204">
        <f t="shared" ref="H126:I126" si="836">SUM(H127:H128)</f>
        <v>0</v>
      </c>
      <c r="I126" s="204">
        <f t="shared" si="836"/>
        <v>0</v>
      </c>
      <c r="J126" s="197">
        <f t="shared" si="659"/>
        <v>0</v>
      </c>
      <c r="K126" s="194">
        <f t="shared" ref="K126:L126" si="837">SUM(K127:K128)</f>
        <v>0</v>
      </c>
      <c r="L126" s="194">
        <f t="shared" si="837"/>
        <v>0</v>
      </c>
      <c r="M126" s="197">
        <f t="shared" si="695"/>
        <v>0</v>
      </c>
      <c r="N126" s="194">
        <f t="shared" ref="N126:O126" si="838">SUM(N127:N128)</f>
        <v>0</v>
      </c>
      <c r="O126" s="194">
        <f t="shared" si="838"/>
        <v>0</v>
      </c>
      <c r="P126" s="197">
        <f t="shared" si="697"/>
        <v>0</v>
      </c>
      <c r="Q126" s="260">
        <f t="shared" ref="Q126:R126" si="839">SUM(Q127:Q128)</f>
        <v>0</v>
      </c>
      <c r="R126" s="260">
        <f t="shared" si="839"/>
        <v>0</v>
      </c>
      <c r="S126" s="255">
        <f t="shared" si="699"/>
        <v>0</v>
      </c>
      <c r="T126" s="260">
        <f t="shared" ref="T126:U126" si="840">SUM(T127:T128)</f>
        <v>0</v>
      </c>
      <c r="U126" s="260">
        <f t="shared" si="840"/>
        <v>0</v>
      </c>
      <c r="V126" s="255">
        <f t="shared" si="701"/>
        <v>0</v>
      </c>
      <c r="W126" s="260">
        <f t="shared" ref="W126:X126" si="841">SUM(W127:W128)</f>
        <v>0</v>
      </c>
      <c r="X126" s="260">
        <f t="shared" si="841"/>
        <v>0</v>
      </c>
      <c r="Y126" s="255">
        <f t="shared" si="703"/>
        <v>0</v>
      </c>
      <c r="Z126" s="287">
        <f t="shared" ref="Z126:AA126" si="842">SUM(Z127:Z128)</f>
        <v>0</v>
      </c>
      <c r="AA126" s="287">
        <f t="shared" si="842"/>
        <v>0</v>
      </c>
      <c r="AB126" s="282">
        <f t="shared" si="705"/>
        <v>0</v>
      </c>
      <c r="AC126" s="287">
        <f t="shared" ref="AC126:AD126" si="843">SUM(AC127:AC128)</f>
        <v>0</v>
      </c>
      <c r="AD126" s="287">
        <f t="shared" si="843"/>
        <v>0</v>
      </c>
      <c r="AE126" s="282">
        <f t="shared" si="707"/>
        <v>0</v>
      </c>
      <c r="AF126" s="287">
        <f t="shared" ref="AF126:AG126" si="844">SUM(AF127:AF128)</f>
        <v>0</v>
      </c>
      <c r="AG126" s="287">
        <f t="shared" si="844"/>
        <v>0</v>
      </c>
      <c r="AH126" s="282">
        <f t="shared" si="709"/>
        <v>0</v>
      </c>
      <c r="AI126" s="312">
        <f t="shared" ref="AI126:AJ126" si="845">SUM(AI127:AI128)</f>
        <v>0</v>
      </c>
      <c r="AJ126" s="312">
        <f t="shared" si="845"/>
        <v>0</v>
      </c>
      <c r="AK126" s="309">
        <f t="shared" si="711"/>
        <v>0</v>
      </c>
      <c r="AL126" s="314">
        <f t="shared" ref="AL126:AM126" si="846">SUM(AL127:AL128)</f>
        <v>0</v>
      </c>
      <c r="AM126" s="314">
        <f t="shared" si="846"/>
        <v>0</v>
      </c>
      <c r="AN126" s="309">
        <f t="shared" si="713"/>
        <v>0</v>
      </c>
      <c r="AO126" s="314">
        <f t="shared" ref="AO126:AP126" si="847">SUM(AO127:AO128)</f>
        <v>0</v>
      </c>
      <c r="AP126" s="314">
        <f t="shared" si="847"/>
        <v>0</v>
      </c>
      <c r="AQ126" s="309">
        <f t="shared" si="715"/>
        <v>0</v>
      </c>
      <c r="AR126" s="395"/>
    </row>
    <row r="127" spans="1:44" ht="39.950000000000003" hidden="1" customHeight="1">
      <c r="A127" s="395"/>
      <c r="B127" s="398"/>
      <c r="C127" s="399"/>
      <c r="D127" s="207" t="s">
        <v>228</v>
      </c>
      <c r="E127" s="169">
        <f t="shared" si="655"/>
        <v>0</v>
      </c>
      <c r="F127" s="169">
        <f t="shared" si="656"/>
        <v>0</v>
      </c>
      <c r="G127" s="170">
        <f t="shared" si="657"/>
        <v>0</v>
      </c>
      <c r="H127" s="238"/>
      <c r="I127" s="238"/>
      <c r="J127" s="236">
        <f t="shared" si="659"/>
        <v>0</v>
      </c>
      <c r="K127" s="237"/>
      <c r="L127" s="237"/>
      <c r="M127" s="236">
        <f t="shared" si="695"/>
        <v>0</v>
      </c>
      <c r="N127" s="237"/>
      <c r="O127" s="237"/>
      <c r="P127" s="236">
        <f t="shared" si="697"/>
        <v>0</v>
      </c>
      <c r="Q127" s="261"/>
      <c r="R127" s="261"/>
      <c r="S127" s="257">
        <f t="shared" si="699"/>
        <v>0</v>
      </c>
      <c r="T127" s="261"/>
      <c r="U127" s="261"/>
      <c r="V127" s="257">
        <f t="shared" si="701"/>
        <v>0</v>
      </c>
      <c r="W127" s="261"/>
      <c r="X127" s="261"/>
      <c r="Y127" s="257">
        <f t="shared" si="703"/>
        <v>0</v>
      </c>
      <c r="Z127" s="288"/>
      <c r="AA127" s="288"/>
      <c r="AB127" s="284">
        <f t="shared" si="705"/>
        <v>0</v>
      </c>
      <c r="AC127" s="288"/>
      <c r="AD127" s="288"/>
      <c r="AE127" s="284">
        <f t="shared" si="707"/>
        <v>0</v>
      </c>
      <c r="AF127" s="288"/>
      <c r="AG127" s="288"/>
      <c r="AH127" s="284">
        <f t="shared" si="709"/>
        <v>0</v>
      </c>
      <c r="AI127" s="313"/>
      <c r="AJ127" s="313"/>
      <c r="AK127" s="311">
        <f t="shared" si="711"/>
        <v>0</v>
      </c>
      <c r="AL127" s="315"/>
      <c r="AM127" s="315"/>
      <c r="AN127" s="311">
        <f t="shared" si="713"/>
        <v>0</v>
      </c>
      <c r="AO127" s="315"/>
      <c r="AP127" s="315"/>
      <c r="AQ127" s="311">
        <f t="shared" si="715"/>
        <v>0</v>
      </c>
      <c r="AR127" s="396"/>
    </row>
    <row r="128" spans="1:44" ht="39.950000000000003" hidden="1" customHeight="1">
      <c r="A128" s="396"/>
      <c r="B128" s="398"/>
      <c r="C128" s="399"/>
      <c r="D128" s="207" t="s">
        <v>308</v>
      </c>
      <c r="E128" s="169">
        <f t="shared" si="655"/>
        <v>0</v>
      </c>
      <c r="F128" s="169">
        <f t="shared" si="656"/>
        <v>0</v>
      </c>
      <c r="G128" s="170">
        <f t="shared" si="657"/>
        <v>0</v>
      </c>
      <c r="H128" s="238"/>
      <c r="I128" s="238"/>
      <c r="J128" s="236">
        <f t="shared" si="659"/>
        <v>0</v>
      </c>
      <c r="K128" s="237"/>
      <c r="L128" s="237"/>
      <c r="M128" s="236">
        <f t="shared" si="695"/>
        <v>0</v>
      </c>
      <c r="N128" s="237"/>
      <c r="O128" s="237"/>
      <c r="P128" s="236">
        <f t="shared" si="697"/>
        <v>0</v>
      </c>
      <c r="Q128" s="261"/>
      <c r="R128" s="261"/>
      <c r="S128" s="257">
        <f t="shared" si="699"/>
        <v>0</v>
      </c>
      <c r="T128" s="261"/>
      <c r="U128" s="261"/>
      <c r="V128" s="257">
        <f t="shared" si="701"/>
        <v>0</v>
      </c>
      <c r="W128" s="261"/>
      <c r="X128" s="261"/>
      <c r="Y128" s="257">
        <f t="shared" si="703"/>
        <v>0</v>
      </c>
      <c r="Z128" s="288"/>
      <c r="AA128" s="288"/>
      <c r="AB128" s="284">
        <f t="shared" si="705"/>
        <v>0</v>
      </c>
      <c r="AC128" s="288"/>
      <c r="AD128" s="288"/>
      <c r="AE128" s="284">
        <f t="shared" si="707"/>
        <v>0</v>
      </c>
      <c r="AF128" s="288"/>
      <c r="AG128" s="288"/>
      <c r="AH128" s="284">
        <f t="shared" si="709"/>
        <v>0</v>
      </c>
      <c r="AI128" s="313"/>
      <c r="AJ128" s="313"/>
      <c r="AK128" s="311">
        <f t="shared" si="711"/>
        <v>0</v>
      </c>
      <c r="AL128" s="315"/>
      <c r="AM128" s="315"/>
      <c r="AN128" s="311">
        <f t="shared" si="713"/>
        <v>0</v>
      </c>
      <c r="AO128" s="315"/>
      <c r="AP128" s="315"/>
      <c r="AQ128" s="311">
        <f t="shared" si="715"/>
        <v>0</v>
      </c>
      <c r="AR128" s="394"/>
    </row>
    <row r="129" spans="1:44" ht="39.950000000000003" hidden="1" customHeight="1">
      <c r="A129" s="394" t="s">
        <v>302</v>
      </c>
      <c r="B129" s="398"/>
      <c r="C129" s="399" t="s">
        <v>320</v>
      </c>
      <c r="D129" s="187" t="s">
        <v>5</v>
      </c>
      <c r="E129" s="175">
        <f t="shared" si="655"/>
        <v>0</v>
      </c>
      <c r="F129" s="175">
        <f t="shared" si="656"/>
        <v>0</v>
      </c>
      <c r="G129" s="176">
        <f t="shared" si="657"/>
        <v>0</v>
      </c>
      <c r="H129" s="204">
        <f t="shared" ref="H129:I129" si="848">SUM(H130:H131)</f>
        <v>0</v>
      </c>
      <c r="I129" s="204">
        <f t="shared" si="848"/>
        <v>0</v>
      </c>
      <c r="J129" s="197">
        <f t="shared" si="659"/>
        <v>0</v>
      </c>
      <c r="K129" s="194">
        <f t="shared" ref="K129:L129" si="849">SUM(K130:K131)</f>
        <v>0</v>
      </c>
      <c r="L129" s="194">
        <f t="shared" si="849"/>
        <v>0</v>
      </c>
      <c r="M129" s="197">
        <f t="shared" si="695"/>
        <v>0</v>
      </c>
      <c r="N129" s="194">
        <f t="shared" ref="N129:O129" si="850">SUM(N130:N131)</f>
        <v>0</v>
      </c>
      <c r="O129" s="194">
        <f t="shared" si="850"/>
        <v>0</v>
      </c>
      <c r="P129" s="197">
        <f t="shared" si="697"/>
        <v>0</v>
      </c>
      <c r="Q129" s="260">
        <f t="shared" ref="Q129:R129" si="851">SUM(Q130:Q131)</f>
        <v>0</v>
      </c>
      <c r="R129" s="260">
        <f t="shared" si="851"/>
        <v>0</v>
      </c>
      <c r="S129" s="255">
        <f t="shared" si="699"/>
        <v>0</v>
      </c>
      <c r="T129" s="260">
        <f t="shared" ref="T129:U129" si="852">SUM(T130:T131)</f>
        <v>0</v>
      </c>
      <c r="U129" s="260">
        <f t="shared" si="852"/>
        <v>0</v>
      </c>
      <c r="V129" s="255">
        <f t="shared" si="701"/>
        <v>0</v>
      </c>
      <c r="W129" s="260">
        <f t="shared" ref="W129:X129" si="853">SUM(W130:W131)</f>
        <v>0</v>
      </c>
      <c r="X129" s="260">
        <f t="shared" si="853"/>
        <v>0</v>
      </c>
      <c r="Y129" s="255">
        <f t="shared" si="703"/>
        <v>0</v>
      </c>
      <c r="Z129" s="287">
        <f t="shared" ref="Z129:AA129" si="854">SUM(Z130:Z131)</f>
        <v>0</v>
      </c>
      <c r="AA129" s="287">
        <f t="shared" si="854"/>
        <v>0</v>
      </c>
      <c r="AB129" s="282">
        <f t="shared" si="705"/>
        <v>0</v>
      </c>
      <c r="AC129" s="287">
        <f t="shared" ref="AC129:AD129" si="855">SUM(AC130:AC131)</f>
        <v>0</v>
      </c>
      <c r="AD129" s="287">
        <f t="shared" si="855"/>
        <v>0</v>
      </c>
      <c r="AE129" s="282">
        <f t="shared" si="707"/>
        <v>0</v>
      </c>
      <c r="AF129" s="287">
        <f t="shared" ref="AF129:AG129" si="856">SUM(AF130:AF131)</f>
        <v>0</v>
      </c>
      <c r="AG129" s="287">
        <f t="shared" si="856"/>
        <v>0</v>
      </c>
      <c r="AH129" s="282">
        <f t="shared" si="709"/>
        <v>0</v>
      </c>
      <c r="AI129" s="314">
        <f t="shared" ref="AI129:AJ129" si="857">SUM(AI130:AI131)</f>
        <v>0</v>
      </c>
      <c r="AJ129" s="314">
        <f t="shared" si="857"/>
        <v>0</v>
      </c>
      <c r="AK129" s="309">
        <f t="shared" si="711"/>
        <v>0</v>
      </c>
      <c r="AL129" s="314">
        <f t="shared" ref="AL129:AM129" si="858">SUM(AL130:AL131)</f>
        <v>0</v>
      </c>
      <c r="AM129" s="314">
        <f t="shared" si="858"/>
        <v>0</v>
      </c>
      <c r="AN129" s="309">
        <f t="shared" si="713"/>
        <v>0</v>
      </c>
      <c r="AO129" s="314">
        <f t="shared" ref="AO129:AP129" si="859">SUM(AO130:AO131)</f>
        <v>0</v>
      </c>
      <c r="AP129" s="314">
        <f t="shared" si="859"/>
        <v>0</v>
      </c>
      <c r="AQ129" s="309">
        <f t="shared" si="715"/>
        <v>0</v>
      </c>
      <c r="AR129" s="395"/>
    </row>
    <row r="130" spans="1:44" ht="39.950000000000003" hidden="1" customHeight="1">
      <c r="A130" s="395"/>
      <c r="B130" s="398"/>
      <c r="C130" s="399"/>
      <c r="D130" s="207" t="s">
        <v>228</v>
      </c>
      <c r="E130" s="169">
        <f t="shared" si="655"/>
        <v>0</v>
      </c>
      <c r="F130" s="169">
        <f t="shared" si="656"/>
        <v>0</v>
      </c>
      <c r="G130" s="170">
        <f t="shared" si="657"/>
        <v>0</v>
      </c>
      <c r="H130" s="238"/>
      <c r="I130" s="238"/>
      <c r="J130" s="236">
        <f t="shared" si="659"/>
        <v>0</v>
      </c>
      <c r="K130" s="237"/>
      <c r="L130" s="237"/>
      <c r="M130" s="236">
        <f t="shared" si="695"/>
        <v>0</v>
      </c>
      <c r="N130" s="237"/>
      <c r="O130" s="237"/>
      <c r="P130" s="236">
        <f t="shared" si="697"/>
        <v>0</v>
      </c>
      <c r="Q130" s="261"/>
      <c r="R130" s="261"/>
      <c r="S130" s="257">
        <f t="shared" si="699"/>
        <v>0</v>
      </c>
      <c r="T130" s="261"/>
      <c r="U130" s="261"/>
      <c r="V130" s="257">
        <f t="shared" si="701"/>
        <v>0</v>
      </c>
      <c r="W130" s="261"/>
      <c r="X130" s="261"/>
      <c r="Y130" s="257">
        <f t="shared" si="703"/>
        <v>0</v>
      </c>
      <c r="Z130" s="288"/>
      <c r="AA130" s="288"/>
      <c r="AB130" s="284">
        <f t="shared" si="705"/>
        <v>0</v>
      </c>
      <c r="AC130" s="288"/>
      <c r="AD130" s="288"/>
      <c r="AE130" s="284">
        <f t="shared" si="707"/>
        <v>0</v>
      </c>
      <c r="AF130" s="288"/>
      <c r="AG130" s="288"/>
      <c r="AH130" s="284">
        <f t="shared" si="709"/>
        <v>0</v>
      </c>
      <c r="AI130" s="315">
        <v>0</v>
      </c>
      <c r="AJ130" s="315"/>
      <c r="AK130" s="311">
        <f t="shared" si="711"/>
        <v>0</v>
      </c>
      <c r="AL130" s="315"/>
      <c r="AM130" s="315"/>
      <c r="AN130" s="311">
        <f t="shared" si="713"/>
        <v>0</v>
      </c>
      <c r="AO130" s="315"/>
      <c r="AP130" s="315"/>
      <c r="AQ130" s="311">
        <f t="shared" si="715"/>
        <v>0</v>
      </c>
      <c r="AR130" s="396"/>
    </row>
    <row r="131" spans="1:44" ht="1.9" customHeight="1">
      <c r="A131" s="396"/>
      <c r="B131" s="398"/>
      <c r="C131" s="399"/>
      <c r="D131" s="207" t="s">
        <v>308</v>
      </c>
      <c r="E131" s="169">
        <f t="shared" si="655"/>
        <v>0</v>
      </c>
      <c r="F131" s="169">
        <f t="shared" si="656"/>
        <v>0</v>
      </c>
      <c r="G131" s="170">
        <f t="shared" si="657"/>
        <v>0</v>
      </c>
      <c r="H131" s="238"/>
      <c r="I131" s="238"/>
      <c r="J131" s="236">
        <f t="shared" si="659"/>
        <v>0</v>
      </c>
      <c r="K131" s="237"/>
      <c r="L131" s="237"/>
      <c r="M131" s="236">
        <f t="shared" si="695"/>
        <v>0</v>
      </c>
      <c r="N131" s="237"/>
      <c r="O131" s="237"/>
      <c r="P131" s="236">
        <f t="shared" si="697"/>
        <v>0</v>
      </c>
      <c r="Q131" s="261"/>
      <c r="R131" s="261"/>
      <c r="S131" s="257">
        <f t="shared" si="699"/>
        <v>0</v>
      </c>
      <c r="T131" s="261"/>
      <c r="U131" s="261"/>
      <c r="V131" s="257">
        <f t="shared" si="701"/>
        <v>0</v>
      </c>
      <c r="W131" s="261"/>
      <c r="X131" s="261"/>
      <c r="Y131" s="257">
        <f t="shared" si="703"/>
        <v>0</v>
      </c>
      <c r="Z131" s="288"/>
      <c r="AA131" s="288"/>
      <c r="AB131" s="284">
        <f t="shared" si="705"/>
        <v>0</v>
      </c>
      <c r="AC131" s="288"/>
      <c r="AD131" s="288"/>
      <c r="AE131" s="284">
        <f t="shared" si="707"/>
        <v>0</v>
      </c>
      <c r="AF131" s="288"/>
      <c r="AG131" s="288"/>
      <c r="AH131" s="284">
        <f t="shared" si="709"/>
        <v>0</v>
      </c>
      <c r="AI131" s="315"/>
      <c r="AJ131" s="315"/>
      <c r="AK131" s="311">
        <f t="shared" si="711"/>
        <v>0</v>
      </c>
      <c r="AL131" s="315"/>
      <c r="AM131" s="315"/>
      <c r="AN131" s="311">
        <f t="shared" si="713"/>
        <v>0</v>
      </c>
      <c r="AO131" s="315"/>
      <c r="AP131" s="315"/>
      <c r="AQ131" s="311">
        <f t="shared" si="715"/>
        <v>0</v>
      </c>
      <c r="AR131" s="186"/>
    </row>
    <row r="132" spans="1:44" s="106" customFormat="1" ht="39.950000000000003" customHeight="1">
      <c r="A132" s="451"/>
      <c r="B132" s="425" t="s">
        <v>379</v>
      </c>
      <c r="C132" s="426"/>
      <c r="D132" s="187" t="s">
        <v>5</v>
      </c>
      <c r="E132" s="175">
        <f t="shared" si="655"/>
        <v>39042.417149999994</v>
      </c>
      <c r="F132" s="175">
        <f t="shared" si="656"/>
        <v>1103.3905199999999</v>
      </c>
      <c r="G132" s="176">
        <f t="shared" si="657"/>
        <v>2.8261327052595155</v>
      </c>
      <c r="H132" s="234">
        <f t="shared" ref="H132:I132" si="860">SUM(H133:H134)</f>
        <v>40</v>
      </c>
      <c r="I132" s="234">
        <f t="shared" si="860"/>
        <v>40</v>
      </c>
      <c r="J132" s="197">
        <f t="shared" si="659"/>
        <v>100</v>
      </c>
      <c r="K132" s="234">
        <f t="shared" ref="K132:L132" si="861">SUM(K133:K134)</f>
        <v>1063.3905199999999</v>
      </c>
      <c r="L132" s="234">
        <f t="shared" si="861"/>
        <v>1063.3905199999999</v>
      </c>
      <c r="M132" s="196">
        <f t="shared" si="695"/>
        <v>100</v>
      </c>
      <c r="N132" s="234">
        <f t="shared" ref="N132:O132" si="862">SUM(N133:N134)</f>
        <v>598.34051999999997</v>
      </c>
      <c r="O132" s="234">
        <f t="shared" si="862"/>
        <v>0</v>
      </c>
      <c r="P132" s="197">
        <f t="shared" si="697"/>
        <v>0</v>
      </c>
      <c r="Q132" s="253">
        <f t="shared" ref="Q132:R132" si="863">SUM(Q133:Q134)</f>
        <v>2034.79052</v>
      </c>
      <c r="R132" s="253">
        <f t="shared" si="863"/>
        <v>0</v>
      </c>
      <c r="S132" s="254">
        <f t="shared" si="699"/>
        <v>0</v>
      </c>
      <c r="T132" s="253">
        <f t="shared" ref="T132:U132" si="864">SUM(T133:T134)</f>
        <v>1341.7409299999999</v>
      </c>
      <c r="U132" s="253">
        <f t="shared" si="864"/>
        <v>0</v>
      </c>
      <c r="V132" s="254">
        <f t="shared" si="701"/>
        <v>0</v>
      </c>
      <c r="W132" s="253">
        <f t="shared" ref="W132:X132" si="865">SUM(W133:W134)</f>
        <v>9637.2896799999999</v>
      </c>
      <c r="X132" s="253">
        <f t="shared" si="865"/>
        <v>0</v>
      </c>
      <c r="Y132" s="254">
        <f t="shared" si="703"/>
        <v>0</v>
      </c>
      <c r="Z132" s="280">
        <f t="shared" ref="Z132:AA132" si="866">SUM(Z133:Z134)</f>
        <v>1738.23784</v>
      </c>
      <c r="AA132" s="280">
        <f t="shared" si="866"/>
        <v>0</v>
      </c>
      <c r="AB132" s="281">
        <f t="shared" si="705"/>
        <v>0</v>
      </c>
      <c r="AC132" s="280">
        <f t="shared" ref="AC132:AD132" si="867">SUM(AC133:AC134)</f>
        <v>484.75537000000003</v>
      </c>
      <c r="AD132" s="280">
        <f t="shared" si="867"/>
        <v>0</v>
      </c>
      <c r="AE132" s="281">
        <f t="shared" si="707"/>
        <v>0</v>
      </c>
      <c r="AF132" s="280">
        <f t="shared" ref="AF132:AG132" si="868">SUM(AF133:AF134)</f>
        <v>13141.20552</v>
      </c>
      <c r="AG132" s="280">
        <f t="shared" si="868"/>
        <v>0</v>
      </c>
      <c r="AH132" s="282">
        <f t="shared" si="709"/>
        <v>0</v>
      </c>
      <c r="AI132" s="316">
        <f t="shared" ref="AI132:AJ132" si="869">SUM(AI133:AI134)</f>
        <v>1910.11952</v>
      </c>
      <c r="AJ132" s="312">
        <f t="shared" si="869"/>
        <v>0</v>
      </c>
      <c r="AK132" s="309">
        <f t="shared" si="711"/>
        <v>0</v>
      </c>
      <c r="AL132" s="316">
        <f t="shared" ref="AL132:AM132" si="870">SUM(AL133:AL134)</f>
        <v>1049.0845199999999</v>
      </c>
      <c r="AM132" s="312">
        <f t="shared" si="870"/>
        <v>0</v>
      </c>
      <c r="AN132" s="309">
        <f t="shared" si="713"/>
        <v>0</v>
      </c>
      <c r="AO132" s="316">
        <f t="shared" ref="AO132:AP132" si="871">SUM(AO133:AO134)</f>
        <v>6003.4622099999997</v>
      </c>
      <c r="AP132" s="312">
        <f t="shared" si="871"/>
        <v>0</v>
      </c>
      <c r="AQ132" s="309">
        <f t="shared" si="715"/>
        <v>0</v>
      </c>
      <c r="AR132" s="452"/>
    </row>
    <row r="133" spans="1:44" s="106" customFormat="1" ht="22.5" customHeight="1">
      <c r="A133" s="451"/>
      <c r="B133" s="427"/>
      <c r="C133" s="428"/>
      <c r="D133" s="207" t="s">
        <v>228</v>
      </c>
      <c r="E133" s="169">
        <f t="shared" si="655"/>
        <v>39042.417149999994</v>
      </c>
      <c r="F133" s="169">
        <f t="shared" si="656"/>
        <v>1103.3905199999999</v>
      </c>
      <c r="G133" s="170">
        <f t="shared" si="657"/>
        <v>2.8261327052595155</v>
      </c>
      <c r="H133" s="232">
        <f>H28+H64+H91</f>
        <v>40</v>
      </c>
      <c r="I133" s="232">
        <f>I28+I64+I91</f>
        <v>40</v>
      </c>
      <c r="J133" s="236">
        <f t="shared" si="659"/>
        <v>100</v>
      </c>
      <c r="K133" s="232">
        <f t="shared" ref="K133:L133" si="872">K28+K64+K91</f>
        <v>1063.3905199999999</v>
      </c>
      <c r="L133" s="232">
        <f t="shared" si="872"/>
        <v>1063.3905199999999</v>
      </c>
      <c r="M133" s="236">
        <f t="shared" si="695"/>
        <v>100</v>
      </c>
      <c r="N133" s="232">
        <f t="shared" ref="N133:O133" si="873">N28+N64+N91</f>
        <v>598.34051999999997</v>
      </c>
      <c r="O133" s="232">
        <f t="shared" si="873"/>
        <v>0</v>
      </c>
      <c r="P133" s="236">
        <f t="shared" si="697"/>
        <v>0</v>
      </c>
      <c r="Q133" s="251">
        <f t="shared" ref="Q133:R133" si="874">Q28+Q64+Q91</f>
        <v>2034.79052</v>
      </c>
      <c r="R133" s="251">
        <f t="shared" si="874"/>
        <v>0</v>
      </c>
      <c r="S133" s="257">
        <f t="shared" si="699"/>
        <v>0</v>
      </c>
      <c r="T133" s="251">
        <f t="shared" ref="T133:U133" si="875">T28+T64+T91</f>
        <v>1341.7409299999999</v>
      </c>
      <c r="U133" s="251">
        <f t="shared" si="875"/>
        <v>0</v>
      </c>
      <c r="V133" s="257">
        <f t="shared" si="701"/>
        <v>0</v>
      </c>
      <c r="W133" s="251">
        <f t="shared" ref="W133:X133" si="876">W28+W64+W91</f>
        <v>9637.2896799999999</v>
      </c>
      <c r="X133" s="251">
        <f t="shared" si="876"/>
        <v>0</v>
      </c>
      <c r="Y133" s="257">
        <f t="shared" si="703"/>
        <v>0</v>
      </c>
      <c r="Z133" s="278">
        <f t="shared" ref="Z133:AA133" si="877">Z28+Z64+Z91</f>
        <v>1738.23784</v>
      </c>
      <c r="AA133" s="278">
        <f t="shared" si="877"/>
        <v>0</v>
      </c>
      <c r="AB133" s="284">
        <f t="shared" si="705"/>
        <v>0</v>
      </c>
      <c r="AC133" s="278">
        <f t="shared" ref="AC133:AD133" si="878">AC28+AC64+AC91</f>
        <v>484.75537000000003</v>
      </c>
      <c r="AD133" s="278">
        <f t="shared" si="878"/>
        <v>0</v>
      </c>
      <c r="AE133" s="284">
        <f t="shared" si="707"/>
        <v>0</v>
      </c>
      <c r="AF133" s="278">
        <f t="shared" ref="AF133:AG133" si="879">AF28+AF64+AF91</f>
        <v>13141.20552</v>
      </c>
      <c r="AG133" s="278">
        <f t="shared" si="879"/>
        <v>0</v>
      </c>
      <c r="AH133" s="284">
        <f t="shared" si="709"/>
        <v>0</v>
      </c>
      <c r="AI133" s="305">
        <f t="shared" ref="AI133:AJ133" si="880">AI28+AI64+AI91</f>
        <v>1910.11952</v>
      </c>
      <c r="AJ133" s="305">
        <f t="shared" si="880"/>
        <v>0</v>
      </c>
      <c r="AK133" s="311">
        <f t="shared" si="711"/>
        <v>0</v>
      </c>
      <c r="AL133" s="305">
        <f t="shared" ref="AL133:AM133" si="881">AL28+AL64+AL91</f>
        <v>1049.0845199999999</v>
      </c>
      <c r="AM133" s="305">
        <f t="shared" si="881"/>
        <v>0</v>
      </c>
      <c r="AN133" s="311">
        <f t="shared" si="713"/>
        <v>0</v>
      </c>
      <c r="AO133" s="305">
        <f t="shared" ref="AO133:AP133" si="882">AO28+AO64+AO91</f>
        <v>6003.4622099999997</v>
      </c>
      <c r="AP133" s="305">
        <f t="shared" si="882"/>
        <v>0</v>
      </c>
      <c r="AQ133" s="311">
        <f t="shared" si="715"/>
        <v>0</v>
      </c>
      <c r="AR133" s="453"/>
    </row>
    <row r="134" spans="1:44" s="106" customFormat="1" ht="39.950000000000003" customHeight="1">
      <c r="A134" s="451"/>
      <c r="B134" s="429"/>
      <c r="C134" s="430"/>
      <c r="D134" s="207" t="s">
        <v>308</v>
      </c>
      <c r="E134" s="169">
        <f t="shared" si="655"/>
        <v>0</v>
      </c>
      <c r="F134" s="169">
        <f t="shared" si="656"/>
        <v>0</v>
      </c>
      <c r="G134" s="170">
        <f t="shared" si="657"/>
        <v>0</v>
      </c>
      <c r="H134" s="232">
        <f>H29+H65+H92</f>
        <v>0</v>
      </c>
      <c r="I134" s="232">
        <f>I29+I65+I92</f>
        <v>0</v>
      </c>
      <c r="J134" s="236">
        <f t="shared" si="659"/>
        <v>0</v>
      </c>
      <c r="K134" s="232">
        <f t="shared" ref="K134:L134" si="883">K29+K65+K92</f>
        <v>0</v>
      </c>
      <c r="L134" s="232">
        <f t="shared" si="883"/>
        <v>0</v>
      </c>
      <c r="M134" s="236">
        <f t="shared" si="695"/>
        <v>0</v>
      </c>
      <c r="N134" s="232">
        <f t="shared" ref="N134:O134" si="884">N29+N65+N92</f>
        <v>0</v>
      </c>
      <c r="O134" s="232">
        <f t="shared" si="884"/>
        <v>0</v>
      </c>
      <c r="P134" s="236">
        <f t="shared" si="697"/>
        <v>0</v>
      </c>
      <c r="Q134" s="251">
        <f t="shared" ref="Q134:R134" si="885">Q29+Q65+Q92</f>
        <v>0</v>
      </c>
      <c r="R134" s="251">
        <f t="shared" si="885"/>
        <v>0</v>
      </c>
      <c r="S134" s="257">
        <f t="shared" si="699"/>
        <v>0</v>
      </c>
      <c r="T134" s="251">
        <f t="shared" ref="T134:U134" si="886">T29+T65+T92</f>
        <v>0</v>
      </c>
      <c r="U134" s="251">
        <f t="shared" si="886"/>
        <v>0</v>
      </c>
      <c r="V134" s="257">
        <f t="shared" si="701"/>
        <v>0</v>
      </c>
      <c r="W134" s="251">
        <f t="shared" ref="W134:X134" si="887">W29+W65+W92</f>
        <v>0</v>
      </c>
      <c r="X134" s="251">
        <f t="shared" si="887"/>
        <v>0</v>
      </c>
      <c r="Y134" s="257">
        <f t="shared" si="703"/>
        <v>0</v>
      </c>
      <c r="Z134" s="278">
        <f t="shared" ref="Z134:AA134" si="888">Z29+Z65+Z92</f>
        <v>0</v>
      </c>
      <c r="AA134" s="278">
        <f t="shared" si="888"/>
        <v>0</v>
      </c>
      <c r="AB134" s="284">
        <f t="shared" si="705"/>
        <v>0</v>
      </c>
      <c r="AC134" s="278">
        <f t="shared" ref="AC134:AD134" si="889">AC29+AC65+AC92</f>
        <v>0</v>
      </c>
      <c r="AD134" s="278">
        <f t="shared" si="889"/>
        <v>0</v>
      </c>
      <c r="AE134" s="284">
        <f t="shared" si="707"/>
        <v>0</v>
      </c>
      <c r="AF134" s="278">
        <f t="shared" ref="AF134:AG134" si="890">AF29+AF65+AF92</f>
        <v>0</v>
      </c>
      <c r="AG134" s="278">
        <f t="shared" si="890"/>
        <v>0</v>
      </c>
      <c r="AH134" s="284">
        <f t="shared" si="709"/>
        <v>0</v>
      </c>
      <c r="AI134" s="305">
        <f t="shared" ref="AI134:AJ134" si="891">AI29+AI65+AI92</f>
        <v>0</v>
      </c>
      <c r="AJ134" s="305">
        <f t="shared" si="891"/>
        <v>0</v>
      </c>
      <c r="AK134" s="311">
        <f t="shared" si="711"/>
        <v>0</v>
      </c>
      <c r="AL134" s="305">
        <f t="shared" ref="AL134:AM134" si="892">AL29+AL65+AL92</f>
        <v>0</v>
      </c>
      <c r="AM134" s="305">
        <f t="shared" si="892"/>
        <v>0</v>
      </c>
      <c r="AN134" s="311">
        <f t="shared" si="713"/>
        <v>0</v>
      </c>
      <c r="AO134" s="305">
        <f t="shared" ref="AO134:AP134" si="893">AO29+AO65+AO92</f>
        <v>0</v>
      </c>
      <c r="AP134" s="305">
        <f t="shared" si="893"/>
        <v>0</v>
      </c>
      <c r="AQ134" s="311">
        <f t="shared" si="715"/>
        <v>0</v>
      </c>
      <c r="AR134" s="454"/>
    </row>
    <row r="135" spans="1:44" ht="28.5" hidden="1" customHeight="1">
      <c r="A135" s="450"/>
      <c r="B135" s="450"/>
      <c r="C135" s="450"/>
      <c r="D135" s="450"/>
      <c r="E135" s="450"/>
      <c r="F135" s="450"/>
      <c r="G135" s="450"/>
      <c r="H135" s="450"/>
      <c r="I135" s="450"/>
      <c r="J135" s="450"/>
      <c r="K135" s="450"/>
      <c r="L135" s="450"/>
      <c r="M135" s="450"/>
      <c r="N135" s="450"/>
      <c r="O135" s="450"/>
      <c r="P135" s="450"/>
      <c r="Q135" s="450"/>
      <c r="R135" s="450"/>
      <c r="S135" s="450"/>
      <c r="T135" s="450"/>
      <c r="U135" s="450"/>
      <c r="V135" s="450"/>
      <c r="W135" s="450"/>
      <c r="X135" s="450"/>
      <c r="Y135" s="450"/>
      <c r="Z135" s="450"/>
      <c r="AA135" s="450"/>
      <c r="AB135" s="450"/>
      <c r="AC135" s="450"/>
      <c r="AD135" s="450"/>
      <c r="AE135" s="450"/>
      <c r="AF135" s="450"/>
      <c r="AG135" s="450"/>
      <c r="AH135" s="450"/>
      <c r="AI135" s="450"/>
      <c r="AJ135" s="450"/>
      <c r="AK135" s="450"/>
      <c r="AL135" s="450"/>
      <c r="AM135" s="450"/>
      <c r="AN135" s="450"/>
      <c r="AO135" s="450"/>
      <c r="AP135" s="450"/>
      <c r="AQ135" s="450"/>
      <c r="AR135" s="450"/>
    </row>
    <row r="136" spans="1:44" s="110" customFormat="1" ht="39.950000000000003" customHeight="1">
      <c r="A136" s="412" t="s">
        <v>245</v>
      </c>
      <c r="B136" s="401" t="s">
        <v>380</v>
      </c>
      <c r="C136" s="402" t="s">
        <v>394</v>
      </c>
      <c r="D136" s="346" t="s">
        <v>5</v>
      </c>
      <c r="E136" s="347">
        <f t="shared" ref="E136:E149" si="894">H136+K136+N136+Q136+T136+W136+Z136+AC136+AF136+AI136+AL136+AO136</f>
        <v>250</v>
      </c>
      <c r="F136" s="347">
        <f t="shared" ref="F136:F149" si="895">I136+L136+O136+R136+U136+X136+AA136+AD136+AG136+AJ136+AM136+AP136</f>
        <v>0</v>
      </c>
      <c r="G136" s="348">
        <f>IF(F136,F136/E136*100,0)</f>
        <v>0</v>
      </c>
      <c r="H136" s="194">
        <f>SUM(H137:H138)</f>
        <v>0</v>
      </c>
      <c r="I136" s="194">
        <f>SUM(I137:I138)</f>
        <v>0</v>
      </c>
      <c r="J136" s="197">
        <f t="shared" ref="J136:J141" si="896">IF(I136,I136/H136*100,0)</f>
        <v>0</v>
      </c>
      <c r="K136" s="194">
        <f t="shared" ref="K136:L136" si="897">SUM(K137:K138)</f>
        <v>0</v>
      </c>
      <c r="L136" s="194">
        <f t="shared" si="897"/>
        <v>0</v>
      </c>
      <c r="M136" s="197">
        <f t="shared" ref="M136:M138" si="898">IF(L136,L136/K136*100,0)</f>
        <v>0</v>
      </c>
      <c r="N136" s="194">
        <f t="shared" ref="N136:O136" si="899">SUM(N137:N138)</f>
        <v>0</v>
      </c>
      <c r="O136" s="194">
        <f t="shared" si="899"/>
        <v>0</v>
      </c>
      <c r="P136" s="197">
        <f t="shared" ref="P136:P138" si="900">IF(O136,O136/N136*100,0)</f>
        <v>0</v>
      </c>
      <c r="Q136" s="260">
        <f t="shared" ref="Q136:R136" si="901">SUM(Q137:Q138)</f>
        <v>0</v>
      </c>
      <c r="R136" s="260">
        <f t="shared" si="901"/>
        <v>0</v>
      </c>
      <c r="S136" s="255">
        <f t="shared" ref="S136:S138" si="902">IF(R136,R136/Q136*100,0)</f>
        <v>0</v>
      </c>
      <c r="T136" s="260">
        <f t="shared" ref="T136:U136" si="903">SUM(T137:T138)</f>
        <v>0</v>
      </c>
      <c r="U136" s="260">
        <f t="shared" si="903"/>
        <v>0</v>
      </c>
      <c r="V136" s="255">
        <f t="shared" ref="V136:V138" si="904">IF(U136,U136/T136*100,0)</f>
        <v>0</v>
      </c>
      <c r="W136" s="260">
        <f t="shared" ref="W136:X136" si="905">SUM(W137:W138)</f>
        <v>0</v>
      </c>
      <c r="X136" s="260">
        <f t="shared" si="905"/>
        <v>0</v>
      </c>
      <c r="Y136" s="255">
        <f t="shared" ref="Y136:Y138" si="906">IF(X136,X136/W136*100,0)</f>
        <v>0</v>
      </c>
      <c r="Z136" s="287">
        <f t="shared" ref="Z136:AA136" si="907">SUM(Z137:Z138)</f>
        <v>0</v>
      </c>
      <c r="AA136" s="287">
        <f t="shared" si="907"/>
        <v>0</v>
      </c>
      <c r="AB136" s="282">
        <f t="shared" ref="AB136:AB138" si="908">IF(AA136,AA136/Z136*100,0)</f>
        <v>0</v>
      </c>
      <c r="AC136" s="287">
        <f t="shared" ref="AC136:AD136" si="909">SUM(AC137:AC138)</f>
        <v>0</v>
      </c>
      <c r="AD136" s="287">
        <f t="shared" si="909"/>
        <v>0</v>
      </c>
      <c r="AE136" s="282">
        <f t="shared" ref="AE136:AE138" si="910">IF(AD136,AD136/AC136*100,0)</f>
        <v>0</v>
      </c>
      <c r="AF136" s="287">
        <f t="shared" ref="AF136:AG136" si="911">SUM(AF137:AF138)</f>
        <v>250</v>
      </c>
      <c r="AG136" s="287">
        <f t="shared" si="911"/>
        <v>0</v>
      </c>
      <c r="AH136" s="282">
        <f t="shared" ref="AH136:AH138" si="912">IF(AG136,AG136/AF136*100,0)</f>
        <v>0</v>
      </c>
      <c r="AI136" s="314">
        <f t="shared" ref="AI136:AJ136" si="913">SUM(AI137:AI138)</f>
        <v>0</v>
      </c>
      <c r="AJ136" s="314">
        <f t="shared" si="913"/>
        <v>0</v>
      </c>
      <c r="AK136" s="309">
        <f t="shared" ref="AK136:AK138" si="914">IF(AJ136,AJ136/AI136*100,0)</f>
        <v>0</v>
      </c>
      <c r="AL136" s="314">
        <f t="shared" ref="AL136:AM136" si="915">SUM(AL137:AL138)</f>
        <v>0</v>
      </c>
      <c r="AM136" s="314">
        <f t="shared" si="915"/>
        <v>0</v>
      </c>
      <c r="AN136" s="309">
        <f t="shared" ref="AN136:AN138" si="916">IF(AM136,AM136/AL136*100,0)</f>
        <v>0</v>
      </c>
      <c r="AO136" s="314">
        <f t="shared" ref="AO136:AP136" si="917">SUM(AO137:AO138)</f>
        <v>0</v>
      </c>
      <c r="AP136" s="314">
        <f t="shared" si="917"/>
        <v>0</v>
      </c>
      <c r="AQ136" s="309">
        <f t="shared" ref="AQ136:AQ138" si="918">IF(AP136,AP136/AO136*100,0)</f>
        <v>0</v>
      </c>
      <c r="AR136" s="424"/>
    </row>
    <row r="137" spans="1:44" s="110" customFormat="1" ht="25.5" customHeight="1">
      <c r="A137" s="413"/>
      <c r="B137" s="401"/>
      <c r="C137" s="402"/>
      <c r="D137" s="198" t="s">
        <v>7</v>
      </c>
      <c r="E137" s="199">
        <f t="shared" si="894"/>
        <v>250</v>
      </c>
      <c r="F137" s="199">
        <f t="shared" si="895"/>
        <v>0</v>
      </c>
      <c r="G137" s="205">
        <f t="shared" ref="G137:G150" si="919">IF(F137,F137/E137*100,0)</f>
        <v>0</v>
      </c>
      <c r="H137" s="237">
        <f>SUM(H140,H143,H146)</f>
        <v>0</v>
      </c>
      <c r="I137" s="237">
        <f>SUM(I140,I143,I146)</f>
        <v>0</v>
      </c>
      <c r="J137" s="236">
        <f t="shared" si="896"/>
        <v>0</v>
      </c>
      <c r="K137" s="237">
        <f>SUM(K140,K143,K146)</f>
        <v>0</v>
      </c>
      <c r="L137" s="237">
        <f>SUM(L140,L143,L146)</f>
        <v>0</v>
      </c>
      <c r="M137" s="236">
        <f t="shared" si="898"/>
        <v>0</v>
      </c>
      <c r="N137" s="237">
        <f>SUM(N140,N143,N146)</f>
        <v>0</v>
      </c>
      <c r="O137" s="237">
        <f>SUM(O140,O143,O146)</f>
        <v>0</v>
      </c>
      <c r="P137" s="236">
        <f t="shared" si="900"/>
        <v>0</v>
      </c>
      <c r="Q137" s="261">
        <f>SUM(Q140,Q143,Q146)</f>
        <v>0</v>
      </c>
      <c r="R137" s="261">
        <f>SUM(R140,R143,R146)</f>
        <v>0</v>
      </c>
      <c r="S137" s="257">
        <f t="shared" si="902"/>
        <v>0</v>
      </c>
      <c r="T137" s="261">
        <f>SUM(T140,T143,T146)</f>
        <v>0</v>
      </c>
      <c r="U137" s="261">
        <f>SUM(U140,U143,U146)</f>
        <v>0</v>
      </c>
      <c r="V137" s="257">
        <f t="shared" si="904"/>
        <v>0</v>
      </c>
      <c r="W137" s="261">
        <f>SUM(W140,W143,W146)</f>
        <v>0</v>
      </c>
      <c r="X137" s="261">
        <f>SUM(X140,X143,X146)</f>
        <v>0</v>
      </c>
      <c r="Y137" s="257">
        <f t="shared" si="906"/>
        <v>0</v>
      </c>
      <c r="Z137" s="288">
        <f>SUM(Z140,Z143,Z146)</f>
        <v>0</v>
      </c>
      <c r="AA137" s="288">
        <f>SUM(AA140,AA143,AA146)</f>
        <v>0</v>
      </c>
      <c r="AB137" s="284">
        <f t="shared" si="908"/>
        <v>0</v>
      </c>
      <c r="AC137" s="288">
        <f>SUM(AC140,AC143,AC146)</f>
        <v>0</v>
      </c>
      <c r="AD137" s="288">
        <f>SUM(AD140,AD143,AD146)</f>
        <v>0</v>
      </c>
      <c r="AE137" s="284">
        <f t="shared" si="910"/>
        <v>0</v>
      </c>
      <c r="AF137" s="288">
        <f>SUM(AF140,AF143,AF146)</f>
        <v>250</v>
      </c>
      <c r="AG137" s="288">
        <f>SUM(AG140,AG143,AG146)</f>
        <v>0</v>
      </c>
      <c r="AH137" s="284">
        <f t="shared" si="912"/>
        <v>0</v>
      </c>
      <c r="AI137" s="315">
        <f>SUM(AI140,AI143,AI146)</f>
        <v>0</v>
      </c>
      <c r="AJ137" s="315">
        <f>SUM(AJ140,AJ143,AJ146)</f>
        <v>0</v>
      </c>
      <c r="AK137" s="311">
        <f t="shared" si="914"/>
        <v>0</v>
      </c>
      <c r="AL137" s="315">
        <f>SUM(AL140,AL143,AL146)</f>
        <v>0</v>
      </c>
      <c r="AM137" s="315">
        <f>SUM(AM140,AM143,AM146)</f>
        <v>0</v>
      </c>
      <c r="AN137" s="311">
        <f t="shared" si="916"/>
        <v>0</v>
      </c>
      <c r="AO137" s="315">
        <f>SUM(AO140,AO143,AO146)</f>
        <v>0</v>
      </c>
      <c r="AP137" s="315">
        <f>SUM(AP140,AP143,AP146)</f>
        <v>0</v>
      </c>
      <c r="AQ137" s="311">
        <f t="shared" si="918"/>
        <v>0</v>
      </c>
      <c r="AR137" s="424"/>
    </row>
    <row r="138" spans="1:44" s="110" customFormat="1" ht="46.9" customHeight="1">
      <c r="A138" s="414"/>
      <c r="B138" s="401"/>
      <c r="C138" s="402"/>
      <c r="D138" s="198" t="s">
        <v>308</v>
      </c>
      <c r="E138" s="199">
        <f t="shared" si="894"/>
        <v>0</v>
      </c>
      <c r="F138" s="199">
        <f t="shared" si="895"/>
        <v>0</v>
      </c>
      <c r="G138" s="205">
        <f t="shared" si="919"/>
        <v>0</v>
      </c>
      <c r="H138" s="237">
        <f>SUM(H141,H144,H147)</f>
        <v>0</v>
      </c>
      <c r="I138" s="237">
        <f>SUM(I141,I144,I147)</f>
        <v>0</v>
      </c>
      <c r="J138" s="236">
        <f t="shared" si="896"/>
        <v>0</v>
      </c>
      <c r="K138" s="237">
        <f>SUM(K141,K144,K147)</f>
        <v>0</v>
      </c>
      <c r="L138" s="237">
        <f>SUM(L141,L144,L147)</f>
        <v>0</v>
      </c>
      <c r="M138" s="236">
        <f t="shared" si="898"/>
        <v>0</v>
      </c>
      <c r="N138" s="237">
        <f>SUM(N141,N144,N147)</f>
        <v>0</v>
      </c>
      <c r="O138" s="237">
        <f>SUM(O141,O144,O147)</f>
        <v>0</v>
      </c>
      <c r="P138" s="236">
        <f t="shared" si="900"/>
        <v>0</v>
      </c>
      <c r="Q138" s="261">
        <f>SUM(Q141,Q144,Q147)</f>
        <v>0</v>
      </c>
      <c r="R138" s="261">
        <f>SUM(R141,R144,R147)</f>
        <v>0</v>
      </c>
      <c r="S138" s="257">
        <f t="shared" si="902"/>
        <v>0</v>
      </c>
      <c r="T138" s="261">
        <f>SUM(T141,T144,T147)</f>
        <v>0</v>
      </c>
      <c r="U138" s="261">
        <f>SUM(U141,U144,U147)</f>
        <v>0</v>
      </c>
      <c r="V138" s="257">
        <f t="shared" si="904"/>
        <v>0</v>
      </c>
      <c r="W138" s="261">
        <f>SUM(W141,W144,W147)</f>
        <v>0</v>
      </c>
      <c r="X138" s="261">
        <f>SUM(X141,X144,X147)</f>
        <v>0</v>
      </c>
      <c r="Y138" s="257">
        <f t="shared" si="906"/>
        <v>0</v>
      </c>
      <c r="Z138" s="288">
        <f>SUM(Z141,Z144,Z147)</f>
        <v>0</v>
      </c>
      <c r="AA138" s="288">
        <f>SUM(AA141,AA144,AA147)</f>
        <v>0</v>
      </c>
      <c r="AB138" s="284">
        <f t="shared" si="908"/>
        <v>0</v>
      </c>
      <c r="AC138" s="288">
        <f>SUM(AC141,AC144,AC147)</f>
        <v>0</v>
      </c>
      <c r="AD138" s="288">
        <f>SUM(AD141,AD144,AD147)</f>
        <v>0</v>
      </c>
      <c r="AE138" s="284">
        <f t="shared" si="910"/>
        <v>0</v>
      </c>
      <c r="AF138" s="288">
        <f>SUM(AF141,AF144,AF147)</f>
        <v>0</v>
      </c>
      <c r="AG138" s="288">
        <f>SUM(AG141,AG144,AG147)</f>
        <v>0</v>
      </c>
      <c r="AH138" s="284">
        <f t="shared" si="912"/>
        <v>0</v>
      </c>
      <c r="AI138" s="315">
        <f>SUM(AI141,AI144,AI147)</f>
        <v>0</v>
      </c>
      <c r="AJ138" s="315">
        <f>SUM(AJ141,AJ144,AJ147)</f>
        <v>0</v>
      </c>
      <c r="AK138" s="311">
        <f t="shared" si="914"/>
        <v>0</v>
      </c>
      <c r="AL138" s="315">
        <f>SUM(AL141,AL144,AL147)</f>
        <v>0</v>
      </c>
      <c r="AM138" s="315">
        <f>SUM(AM141,AM144,AM147)</f>
        <v>0</v>
      </c>
      <c r="AN138" s="311">
        <f t="shared" si="916"/>
        <v>0</v>
      </c>
      <c r="AO138" s="315">
        <f>SUM(AO141,AO144,AO147)</f>
        <v>0</v>
      </c>
      <c r="AP138" s="315">
        <f>SUM(AP141,AP144,AP147)</f>
        <v>0</v>
      </c>
      <c r="AQ138" s="311">
        <f t="shared" si="918"/>
        <v>0</v>
      </c>
      <c r="AR138" s="424"/>
    </row>
    <row r="139" spans="1:44" s="111" customFormat="1" ht="39.950000000000003" customHeight="1">
      <c r="A139" s="394" t="s">
        <v>230</v>
      </c>
      <c r="B139" s="398" t="s">
        <v>381</v>
      </c>
      <c r="C139" s="417" t="s">
        <v>393</v>
      </c>
      <c r="D139" s="182" t="s">
        <v>5</v>
      </c>
      <c r="E139" s="184">
        <f t="shared" si="894"/>
        <v>0</v>
      </c>
      <c r="F139" s="184">
        <f t="shared" si="895"/>
        <v>0</v>
      </c>
      <c r="G139" s="185">
        <f t="shared" si="919"/>
        <v>0</v>
      </c>
      <c r="H139" s="194">
        <f>SUM(H140:H141)</f>
        <v>0</v>
      </c>
      <c r="I139" s="194">
        <f>SUM(I140:I141)</f>
        <v>0</v>
      </c>
      <c r="J139" s="197">
        <f t="shared" si="896"/>
        <v>0</v>
      </c>
      <c r="K139" s="194">
        <f t="shared" ref="K139:L139" si="920">SUM(K140:K141)</f>
        <v>0</v>
      </c>
      <c r="L139" s="194">
        <f t="shared" si="920"/>
        <v>0</v>
      </c>
      <c r="M139" s="197">
        <f t="shared" ref="M139:M150" si="921">IF(L139,L139/K139*100,0)</f>
        <v>0</v>
      </c>
      <c r="N139" s="194">
        <f t="shared" ref="N139:O139" si="922">SUM(N140:N141)</f>
        <v>0</v>
      </c>
      <c r="O139" s="194">
        <f t="shared" si="922"/>
        <v>0</v>
      </c>
      <c r="P139" s="197">
        <f t="shared" ref="P139:P150" si="923">IF(O139,O139/N139*100,0)</f>
        <v>0</v>
      </c>
      <c r="Q139" s="260">
        <f t="shared" ref="Q139:R139" si="924">SUM(Q140:Q141)</f>
        <v>0</v>
      </c>
      <c r="R139" s="260">
        <f t="shared" si="924"/>
        <v>0</v>
      </c>
      <c r="S139" s="255">
        <f t="shared" ref="S139:S150" si="925">IF(R139,R139/Q139*100,0)</f>
        <v>0</v>
      </c>
      <c r="T139" s="260">
        <f t="shared" ref="T139:U139" si="926">SUM(T140:T141)</f>
        <v>0</v>
      </c>
      <c r="U139" s="260">
        <f t="shared" si="926"/>
        <v>0</v>
      </c>
      <c r="V139" s="255">
        <f t="shared" ref="V139:V150" si="927">IF(U139,U139/T139*100,0)</f>
        <v>0</v>
      </c>
      <c r="W139" s="260">
        <f t="shared" ref="W139:X139" si="928">SUM(W140:W141)</f>
        <v>0</v>
      </c>
      <c r="X139" s="260">
        <f t="shared" si="928"/>
        <v>0</v>
      </c>
      <c r="Y139" s="255">
        <f t="shared" ref="Y139:Y150" si="929">IF(X139,X139/W139*100,0)</f>
        <v>0</v>
      </c>
      <c r="Z139" s="287">
        <f t="shared" ref="Z139:AA139" si="930">SUM(Z140:Z141)</f>
        <v>0</v>
      </c>
      <c r="AA139" s="287">
        <f t="shared" si="930"/>
        <v>0</v>
      </c>
      <c r="AB139" s="282">
        <f t="shared" ref="AB139:AB150" si="931">IF(AA139,AA139/Z139*100,0)</f>
        <v>0</v>
      </c>
      <c r="AC139" s="287">
        <f t="shared" ref="AC139:AD139" si="932">SUM(AC140:AC141)</f>
        <v>0</v>
      </c>
      <c r="AD139" s="287">
        <f t="shared" si="932"/>
        <v>0</v>
      </c>
      <c r="AE139" s="282">
        <f t="shared" ref="AE139:AE150" si="933">IF(AD139,AD139/AC139*100,0)</f>
        <v>0</v>
      </c>
      <c r="AF139" s="287">
        <f t="shared" ref="AF139:AG139" si="934">SUM(AF140:AF141)</f>
        <v>0</v>
      </c>
      <c r="AG139" s="287">
        <f t="shared" si="934"/>
        <v>0</v>
      </c>
      <c r="AH139" s="282">
        <f t="shared" ref="AH139:AH150" si="935">IF(AG139,AG139/AF139*100,0)</f>
        <v>0</v>
      </c>
      <c r="AI139" s="314">
        <f t="shared" ref="AI139:AJ139" si="936">SUM(AI140:AI141)</f>
        <v>0</v>
      </c>
      <c r="AJ139" s="314">
        <f t="shared" si="936"/>
        <v>0</v>
      </c>
      <c r="AK139" s="309">
        <f t="shared" ref="AK139:AK150" si="937">IF(AJ139,AJ139/AI139*100,0)</f>
        <v>0</v>
      </c>
      <c r="AL139" s="314">
        <f t="shared" ref="AL139:AM139" si="938">SUM(AL140:AL141)</f>
        <v>0</v>
      </c>
      <c r="AM139" s="314">
        <f t="shared" si="938"/>
        <v>0</v>
      </c>
      <c r="AN139" s="309">
        <f t="shared" ref="AN139:AN150" si="939">IF(AM139,AM139/AL139*100,0)</f>
        <v>0</v>
      </c>
      <c r="AO139" s="314">
        <f t="shared" ref="AO139:AP139" si="940">SUM(AO140:AO141)</f>
        <v>0</v>
      </c>
      <c r="AP139" s="314">
        <f t="shared" si="940"/>
        <v>0</v>
      </c>
      <c r="AQ139" s="309">
        <f t="shared" ref="AQ139:AQ150" si="941">IF(AP139,AP139/AO139*100,0)</f>
        <v>0</v>
      </c>
      <c r="AR139" s="424"/>
    </row>
    <row r="140" spans="1:44" s="111" customFormat="1" ht="24" customHeight="1">
      <c r="A140" s="395"/>
      <c r="B140" s="398"/>
      <c r="C140" s="417"/>
      <c r="D140" s="173" t="s">
        <v>7</v>
      </c>
      <c r="E140" s="169">
        <f t="shared" si="894"/>
        <v>0</v>
      </c>
      <c r="F140" s="169">
        <f t="shared" si="895"/>
        <v>0</v>
      </c>
      <c r="G140" s="183">
        <f t="shared" si="919"/>
        <v>0</v>
      </c>
      <c r="H140" s="237"/>
      <c r="I140" s="237"/>
      <c r="J140" s="236">
        <f t="shared" si="896"/>
        <v>0</v>
      </c>
      <c r="K140" s="237"/>
      <c r="L140" s="237"/>
      <c r="M140" s="236">
        <f t="shared" si="921"/>
        <v>0</v>
      </c>
      <c r="N140" s="237"/>
      <c r="O140" s="237"/>
      <c r="P140" s="236">
        <f t="shared" si="923"/>
        <v>0</v>
      </c>
      <c r="Q140" s="261"/>
      <c r="R140" s="261"/>
      <c r="S140" s="257">
        <f t="shared" si="925"/>
        <v>0</v>
      </c>
      <c r="T140" s="261"/>
      <c r="U140" s="261"/>
      <c r="V140" s="257">
        <f t="shared" si="927"/>
        <v>0</v>
      </c>
      <c r="W140" s="261"/>
      <c r="X140" s="261"/>
      <c r="Y140" s="257">
        <f t="shared" si="929"/>
        <v>0</v>
      </c>
      <c r="Z140" s="288"/>
      <c r="AA140" s="288"/>
      <c r="AB140" s="284">
        <f t="shared" si="931"/>
        <v>0</v>
      </c>
      <c r="AC140" s="288"/>
      <c r="AD140" s="288"/>
      <c r="AE140" s="284">
        <f t="shared" si="933"/>
        <v>0</v>
      </c>
      <c r="AF140" s="288"/>
      <c r="AG140" s="288"/>
      <c r="AH140" s="284">
        <f t="shared" si="935"/>
        <v>0</v>
      </c>
      <c r="AI140" s="315"/>
      <c r="AJ140" s="315"/>
      <c r="AK140" s="311">
        <f t="shared" si="937"/>
        <v>0</v>
      </c>
      <c r="AL140" s="315"/>
      <c r="AM140" s="315"/>
      <c r="AN140" s="311">
        <f t="shared" si="939"/>
        <v>0</v>
      </c>
      <c r="AO140" s="315"/>
      <c r="AP140" s="315"/>
      <c r="AQ140" s="311">
        <f t="shared" si="941"/>
        <v>0</v>
      </c>
      <c r="AR140" s="424"/>
    </row>
    <row r="141" spans="1:44" s="111" customFormat="1" ht="39.950000000000003" customHeight="1">
      <c r="A141" s="396"/>
      <c r="B141" s="398"/>
      <c r="C141" s="417"/>
      <c r="D141" s="173" t="s">
        <v>308</v>
      </c>
      <c r="E141" s="169">
        <f t="shared" si="894"/>
        <v>0</v>
      </c>
      <c r="F141" s="169">
        <f t="shared" si="895"/>
        <v>0</v>
      </c>
      <c r="G141" s="183">
        <f t="shared" si="919"/>
        <v>0</v>
      </c>
      <c r="H141" s="237"/>
      <c r="I141" s="237"/>
      <c r="J141" s="236">
        <f t="shared" si="896"/>
        <v>0</v>
      </c>
      <c r="K141" s="237"/>
      <c r="L141" s="237"/>
      <c r="M141" s="236">
        <f t="shared" si="921"/>
        <v>0</v>
      </c>
      <c r="N141" s="237"/>
      <c r="O141" s="237"/>
      <c r="P141" s="236">
        <f t="shared" si="923"/>
        <v>0</v>
      </c>
      <c r="Q141" s="261"/>
      <c r="R141" s="261"/>
      <c r="S141" s="257">
        <f t="shared" si="925"/>
        <v>0</v>
      </c>
      <c r="T141" s="261"/>
      <c r="U141" s="261"/>
      <c r="V141" s="257">
        <f t="shared" si="927"/>
        <v>0</v>
      </c>
      <c r="W141" s="261"/>
      <c r="X141" s="261"/>
      <c r="Y141" s="257">
        <f t="shared" si="929"/>
        <v>0</v>
      </c>
      <c r="Z141" s="288"/>
      <c r="AA141" s="288"/>
      <c r="AB141" s="284">
        <f t="shared" si="931"/>
        <v>0</v>
      </c>
      <c r="AC141" s="288"/>
      <c r="AD141" s="288"/>
      <c r="AE141" s="284">
        <f t="shared" si="933"/>
        <v>0</v>
      </c>
      <c r="AF141" s="288"/>
      <c r="AG141" s="288"/>
      <c r="AH141" s="284">
        <f t="shared" si="935"/>
        <v>0</v>
      </c>
      <c r="AI141" s="315"/>
      <c r="AJ141" s="315"/>
      <c r="AK141" s="311">
        <f t="shared" si="937"/>
        <v>0</v>
      </c>
      <c r="AL141" s="315"/>
      <c r="AM141" s="315"/>
      <c r="AN141" s="311">
        <f t="shared" si="939"/>
        <v>0</v>
      </c>
      <c r="AO141" s="315"/>
      <c r="AP141" s="315"/>
      <c r="AQ141" s="311">
        <f t="shared" si="941"/>
        <v>0</v>
      </c>
      <c r="AR141" s="424"/>
    </row>
    <row r="142" spans="1:44" ht="39.950000000000003" customHeight="1">
      <c r="A142" s="394" t="s">
        <v>382</v>
      </c>
      <c r="B142" s="397" t="s">
        <v>384</v>
      </c>
      <c r="C142" s="399" t="s">
        <v>387</v>
      </c>
      <c r="D142" s="182" t="s">
        <v>5</v>
      </c>
      <c r="E142" s="184">
        <f t="shared" ref="E142:E144" si="942">H142+K142+N142+Q142+T142+W142+Z142+AC142+AF142+AI142+AL142+AO142</f>
        <v>250</v>
      </c>
      <c r="F142" s="184">
        <f t="shared" ref="F142:F144" si="943">I142+L142+O142+R142+U142+X142+AA142+AD142+AG142+AJ142+AM142+AP142</f>
        <v>0</v>
      </c>
      <c r="G142" s="185">
        <f t="shared" ref="G142:G144" si="944">IF(F142,F142/E142*100,0)</f>
        <v>0</v>
      </c>
      <c r="H142" s="194">
        <f>SUM(H143:H144)</f>
        <v>0</v>
      </c>
      <c r="I142" s="194">
        <f>SUM(I143:I144)</f>
        <v>0</v>
      </c>
      <c r="J142" s="197">
        <f>IF(I142,I142/H142*100,0)</f>
        <v>0</v>
      </c>
      <c r="K142" s="194">
        <f t="shared" ref="K142:L142" si="945">SUM(K143:K144)</f>
        <v>0</v>
      </c>
      <c r="L142" s="194">
        <f t="shared" si="945"/>
        <v>0</v>
      </c>
      <c r="M142" s="197">
        <f t="shared" ref="M142:M144" si="946">IF(L142,L142/K142*100,0)</f>
        <v>0</v>
      </c>
      <c r="N142" s="194">
        <f t="shared" ref="N142:O142" si="947">SUM(N143:N144)</f>
        <v>0</v>
      </c>
      <c r="O142" s="194">
        <f t="shared" si="947"/>
        <v>0</v>
      </c>
      <c r="P142" s="197">
        <f t="shared" ref="P142:P144" si="948">IF(O142,O142/N142*100,0)</f>
        <v>0</v>
      </c>
      <c r="Q142" s="260">
        <f t="shared" ref="Q142:R142" si="949">SUM(Q143:Q144)</f>
        <v>0</v>
      </c>
      <c r="R142" s="260">
        <f t="shared" si="949"/>
        <v>0</v>
      </c>
      <c r="S142" s="255">
        <f t="shared" ref="S142:S144" si="950">IF(R142,R142/Q142*100,0)</f>
        <v>0</v>
      </c>
      <c r="T142" s="260">
        <f t="shared" ref="T142:U142" si="951">SUM(T143:T144)</f>
        <v>0</v>
      </c>
      <c r="U142" s="260">
        <f t="shared" si="951"/>
        <v>0</v>
      </c>
      <c r="V142" s="255">
        <f t="shared" ref="V142:V144" si="952">IF(U142,U142/T142*100,0)</f>
        <v>0</v>
      </c>
      <c r="W142" s="260">
        <f t="shared" ref="W142:X142" si="953">SUM(W143:W144)</f>
        <v>0</v>
      </c>
      <c r="X142" s="260">
        <f t="shared" si="953"/>
        <v>0</v>
      </c>
      <c r="Y142" s="255">
        <f t="shared" ref="Y142:Y144" si="954">IF(X142,X142/W142*100,0)</f>
        <v>0</v>
      </c>
      <c r="Z142" s="287">
        <f t="shared" ref="Z142:AA142" si="955">SUM(Z143:Z144)</f>
        <v>0</v>
      </c>
      <c r="AA142" s="287">
        <f t="shared" si="955"/>
        <v>0</v>
      </c>
      <c r="AB142" s="282">
        <f t="shared" ref="AB142:AB144" si="956">IF(AA142,AA142/Z142*100,0)</f>
        <v>0</v>
      </c>
      <c r="AC142" s="287">
        <f t="shared" ref="AC142:AD142" si="957">SUM(AC143:AC144)</f>
        <v>0</v>
      </c>
      <c r="AD142" s="287">
        <f t="shared" si="957"/>
        <v>0</v>
      </c>
      <c r="AE142" s="282">
        <f t="shared" ref="AE142:AE144" si="958">IF(AD142,AD142/AC142*100,0)</f>
        <v>0</v>
      </c>
      <c r="AF142" s="287">
        <f t="shared" ref="AF142:AG142" si="959">SUM(AF143:AF144)</f>
        <v>250</v>
      </c>
      <c r="AG142" s="287">
        <f t="shared" si="959"/>
        <v>0</v>
      </c>
      <c r="AH142" s="282">
        <f t="shared" ref="AH142:AH144" si="960">IF(AG142,AG142/AF142*100,0)</f>
        <v>0</v>
      </c>
      <c r="AI142" s="314">
        <f t="shared" ref="AI142:AJ142" si="961">SUM(AI143:AI144)</f>
        <v>0</v>
      </c>
      <c r="AJ142" s="314">
        <f t="shared" si="961"/>
        <v>0</v>
      </c>
      <c r="AK142" s="309">
        <f t="shared" ref="AK142:AK144" si="962">IF(AJ142,AJ142/AI142*100,0)</f>
        <v>0</v>
      </c>
      <c r="AL142" s="314">
        <f t="shared" ref="AL142:AM142" si="963">SUM(AL143:AL144)</f>
        <v>0</v>
      </c>
      <c r="AM142" s="314">
        <f t="shared" si="963"/>
        <v>0</v>
      </c>
      <c r="AN142" s="309">
        <f t="shared" ref="AN142:AN144" si="964">IF(AM142,AM142/AL142*100,0)</f>
        <v>0</v>
      </c>
      <c r="AO142" s="335">
        <f>SUM(AO144,AO143)</f>
        <v>0</v>
      </c>
      <c r="AP142" s="314">
        <f t="shared" ref="AP142" si="965">SUM(AP143:AP144)</f>
        <v>0</v>
      </c>
      <c r="AQ142" s="309">
        <f t="shared" ref="AQ142:AQ144" si="966">IF(AP142,AP142/AO142*100,0)</f>
        <v>0</v>
      </c>
      <c r="AR142" s="400"/>
    </row>
    <row r="143" spans="1:44" ht="39.950000000000003" customHeight="1">
      <c r="A143" s="395"/>
      <c r="B143" s="398"/>
      <c r="C143" s="399"/>
      <c r="D143" s="173" t="s">
        <v>7</v>
      </c>
      <c r="E143" s="169">
        <f t="shared" si="942"/>
        <v>250</v>
      </c>
      <c r="F143" s="169">
        <f t="shared" si="943"/>
        <v>0</v>
      </c>
      <c r="G143" s="183">
        <f t="shared" si="944"/>
        <v>0</v>
      </c>
      <c r="H143" s="237"/>
      <c r="I143" s="237"/>
      <c r="J143" s="236">
        <f t="shared" ref="J143:J144" si="967">IF(I143,I143/H143*100,0)</f>
        <v>0</v>
      </c>
      <c r="K143" s="237"/>
      <c r="L143" s="237"/>
      <c r="M143" s="236">
        <f t="shared" si="946"/>
        <v>0</v>
      </c>
      <c r="N143" s="237"/>
      <c r="O143" s="237"/>
      <c r="P143" s="236">
        <f t="shared" si="948"/>
        <v>0</v>
      </c>
      <c r="Q143" s="261"/>
      <c r="R143" s="261"/>
      <c r="S143" s="257">
        <f t="shared" si="950"/>
        <v>0</v>
      </c>
      <c r="T143" s="261"/>
      <c r="U143" s="261"/>
      <c r="V143" s="257">
        <f t="shared" si="952"/>
        <v>0</v>
      </c>
      <c r="W143" s="261"/>
      <c r="X143" s="261"/>
      <c r="Y143" s="257">
        <f t="shared" si="954"/>
        <v>0</v>
      </c>
      <c r="Z143" s="288"/>
      <c r="AA143" s="288"/>
      <c r="AB143" s="284">
        <f t="shared" si="956"/>
        <v>0</v>
      </c>
      <c r="AC143" s="288"/>
      <c r="AD143" s="288"/>
      <c r="AE143" s="284">
        <f t="shared" si="958"/>
        <v>0</v>
      </c>
      <c r="AF143" s="288">
        <v>250</v>
      </c>
      <c r="AG143" s="288"/>
      <c r="AH143" s="284">
        <f t="shared" si="960"/>
        <v>0</v>
      </c>
      <c r="AI143" s="315"/>
      <c r="AJ143" s="315"/>
      <c r="AK143" s="311">
        <f t="shared" si="962"/>
        <v>0</v>
      </c>
      <c r="AL143" s="315"/>
      <c r="AM143" s="336"/>
      <c r="AN143" s="311">
        <f t="shared" si="964"/>
        <v>0</v>
      </c>
      <c r="AO143" s="336"/>
      <c r="AP143" s="315"/>
      <c r="AQ143" s="311">
        <f t="shared" si="966"/>
        <v>0</v>
      </c>
      <c r="AR143" s="400"/>
    </row>
    <row r="144" spans="1:44" ht="42.6" customHeight="1">
      <c r="A144" s="396"/>
      <c r="B144" s="398"/>
      <c r="C144" s="399"/>
      <c r="D144" s="173" t="s">
        <v>308</v>
      </c>
      <c r="E144" s="169">
        <f t="shared" si="942"/>
        <v>0</v>
      </c>
      <c r="F144" s="169">
        <f t="shared" si="943"/>
        <v>0</v>
      </c>
      <c r="G144" s="183">
        <f t="shared" si="944"/>
        <v>0</v>
      </c>
      <c r="H144" s="237"/>
      <c r="I144" s="237"/>
      <c r="J144" s="236">
        <f t="shared" si="967"/>
        <v>0</v>
      </c>
      <c r="K144" s="237"/>
      <c r="L144" s="237"/>
      <c r="M144" s="236">
        <f t="shared" si="946"/>
        <v>0</v>
      </c>
      <c r="N144" s="237"/>
      <c r="O144" s="237"/>
      <c r="P144" s="236">
        <f t="shared" si="948"/>
        <v>0</v>
      </c>
      <c r="Q144" s="261"/>
      <c r="R144" s="261"/>
      <c r="S144" s="257">
        <f t="shared" si="950"/>
        <v>0</v>
      </c>
      <c r="T144" s="261"/>
      <c r="U144" s="261"/>
      <c r="V144" s="257">
        <f t="shared" si="952"/>
        <v>0</v>
      </c>
      <c r="W144" s="261"/>
      <c r="X144" s="261"/>
      <c r="Y144" s="257">
        <f t="shared" si="954"/>
        <v>0</v>
      </c>
      <c r="Z144" s="288"/>
      <c r="AA144" s="288"/>
      <c r="AB144" s="284">
        <f t="shared" si="956"/>
        <v>0</v>
      </c>
      <c r="AC144" s="288"/>
      <c r="AD144" s="288"/>
      <c r="AE144" s="284">
        <f t="shared" si="958"/>
        <v>0</v>
      </c>
      <c r="AF144" s="288"/>
      <c r="AG144" s="288"/>
      <c r="AH144" s="284">
        <f t="shared" si="960"/>
        <v>0</v>
      </c>
      <c r="AI144" s="315"/>
      <c r="AJ144" s="315"/>
      <c r="AK144" s="311">
        <f t="shared" si="962"/>
        <v>0</v>
      </c>
      <c r="AL144" s="315"/>
      <c r="AM144" s="315"/>
      <c r="AN144" s="311">
        <f t="shared" si="964"/>
        <v>0</v>
      </c>
      <c r="AO144" s="334"/>
      <c r="AP144" s="315"/>
      <c r="AQ144" s="311">
        <f t="shared" si="966"/>
        <v>0</v>
      </c>
      <c r="AR144" s="400"/>
    </row>
    <row r="145" spans="1:44" ht="39.950000000000003" customHeight="1">
      <c r="A145" s="394" t="s">
        <v>383</v>
      </c>
      <c r="B145" s="397" t="s">
        <v>385</v>
      </c>
      <c r="C145" s="443" t="s">
        <v>386</v>
      </c>
      <c r="D145" s="182" t="s">
        <v>5</v>
      </c>
      <c r="E145" s="184">
        <f t="shared" si="894"/>
        <v>0</v>
      </c>
      <c r="F145" s="184">
        <f t="shared" si="895"/>
        <v>0</v>
      </c>
      <c r="G145" s="185">
        <f t="shared" si="919"/>
        <v>0</v>
      </c>
      <c r="H145" s="194">
        <f>SUM(H146:H147)</f>
        <v>0</v>
      </c>
      <c r="I145" s="194">
        <f>SUM(I146:I147)</f>
        <v>0</v>
      </c>
      <c r="J145" s="197">
        <f>IF(I145,I145/H145*100,0)</f>
        <v>0</v>
      </c>
      <c r="K145" s="194">
        <f t="shared" ref="K145:L145" si="968">SUM(K146:K147)</f>
        <v>0</v>
      </c>
      <c r="L145" s="194">
        <f t="shared" si="968"/>
        <v>0</v>
      </c>
      <c r="M145" s="197">
        <f t="shared" si="921"/>
        <v>0</v>
      </c>
      <c r="N145" s="194">
        <f t="shared" ref="N145:O145" si="969">SUM(N146:N147)</f>
        <v>0</v>
      </c>
      <c r="O145" s="194">
        <f t="shared" si="969"/>
        <v>0</v>
      </c>
      <c r="P145" s="197">
        <f t="shared" si="923"/>
        <v>0</v>
      </c>
      <c r="Q145" s="260">
        <f t="shared" ref="Q145:R145" si="970">SUM(Q146:Q147)</f>
        <v>0</v>
      </c>
      <c r="R145" s="260">
        <f t="shared" si="970"/>
        <v>0</v>
      </c>
      <c r="S145" s="255">
        <f t="shared" si="925"/>
        <v>0</v>
      </c>
      <c r="T145" s="260">
        <f t="shared" ref="T145:U145" si="971">SUM(T146:T147)</f>
        <v>0</v>
      </c>
      <c r="U145" s="260">
        <f t="shared" si="971"/>
        <v>0</v>
      </c>
      <c r="V145" s="255">
        <f t="shared" si="927"/>
        <v>0</v>
      </c>
      <c r="W145" s="260">
        <f t="shared" ref="W145:X145" si="972">SUM(W146:W147)</f>
        <v>0</v>
      </c>
      <c r="X145" s="260">
        <f t="shared" si="972"/>
        <v>0</v>
      </c>
      <c r="Y145" s="255">
        <f t="shared" si="929"/>
        <v>0</v>
      </c>
      <c r="Z145" s="287">
        <f t="shared" ref="Z145:AA145" si="973">SUM(Z146:Z147)</f>
        <v>0</v>
      </c>
      <c r="AA145" s="287">
        <f t="shared" si="973"/>
        <v>0</v>
      </c>
      <c r="AB145" s="282">
        <f t="shared" si="931"/>
        <v>0</v>
      </c>
      <c r="AC145" s="287">
        <f t="shared" ref="AC145:AD145" si="974">SUM(AC146:AC147)</f>
        <v>0</v>
      </c>
      <c r="AD145" s="287">
        <f t="shared" si="974"/>
        <v>0</v>
      </c>
      <c r="AE145" s="282">
        <f t="shared" si="933"/>
        <v>0</v>
      </c>
      <c r="AF145" s="287">
        <f t="shared" ref="AF145:AG145" si="975">SUM(AF146:AF147)</f>
        <v>0</v>
      </c>
      <c r="AG145" s="287">
        <f t="shared" si="975"/>
        <v>0</v>
      </c>
      <c r="AH145" s="282">
        <f t="shared" si="935"/>
        <v>0</v>
      </c>
      <c r="AI145" s="314">
        <f t="shared" ref="AI145:AJ145" si="976">SUM(AI146:AI147)</f>
        <v>0</v>
      </c>
      <c r="AJ145" s="314">
        <f t="shared" si="976"/>
        <v>0</v>
      </c>
      <c r="AK145" s="309">
        <f t="shared" si="937"/>
        <v>0</v>
      </c>
      <c r="AL145" s="314">
        <f t="shared" ref="AL145:AM145" si="977">SUM(AL146:AL147)</f>
        <v>0</v>
      </c>
      <c r="AM145" s="314">
        <f t="shared" si="977"/>
        <v>0</v>
      </c>
      <c r="AN145" s="309">
        <f t="shared" si="939"/>
        <v>0</v>
      </c>
      <c r="AO145" s="335">
        <f>SUM(AO147,AO146)</f>
        <v>0</v>
      </c>
      <c r="AP145" s="314">
        <f t="shared" ref="AP145" si="978">SUM(AP146:AP147)</f>
        <v>0</v>
      </c>
      <c r="AQ145" s="309">
        <f t="shared" si="941"/>
        <v>0</v>
      </c>
      <c r="AR145" s="400"/>
    </row>
    <row r="146" spans="1:44" ht="39.950000000000003" customHeight="1">
      <c r="A146" s="395"/>
      <c r="B146" s="398"/>
      <c r="C146" s="443"/>
      <c r="D146" s="173" t="s">
        <v>7</v>
      </c>
      <c r="E146" s="169">
        <f t="shared" si="894"/>
        <v>0</v>
      </c>
      <c r="F146" s="169">
        <f t="shared" si="895"/>
        <v>0</v>
      </c>
      <c r="G146" s="183">
        <f t="shared" si="919"/>
        <v>0</v>
      </c>
      <c r="H146" s="237"/>
      <c r="I146" s="237"/>
      <c r="J146" s="236">
        <f t="shared" ref="J146:J147" si="979">IF(I146,I146/H146*100,0)</f>
        <v>0</v>
      </c>
      <c r="K146" s="237"/>
      <c r="L146" s="237"/>
      <c r="M146" s="236">
        <f t="shared" si="921"/>
        <v>0</v>
      </c>
      <c r="N146" s="237"/>
      <c r="O146" s="237"/>
      <c r="P146" s="236">
        <f t="shared" si="923"/>
        <v>0</v>
      </c>
      <c r="Q146" s="261"/>
      <c r="R146" s="261"/>
      <c r="S146" s="257">
        <f t="shared" si="925"/>
        <v>0</v>
      </c>
      <c r="T146" s="261"/>
      <c r="U146" s="261"/>
      <c r="V146" s="257">
        <f t="shared" si="927"/>
        <v>0</v>
      </c>
      <c r="W146" s="261"/>
      <c r="X146" s="261"/>
      <c r="Y146" s="257">
        <f t="shared" si="929"/>
        <v>0</v>
      </c>
      <c r="Z146" s="288"/>
      <c r="AA146" s="288"/>
      <c r="AB146" s="284">
        <f t="shared" si="931"/>
        <v>0</v>
      </c>
      <c r="AC146" s="288"/>
      <c r="AD146" s="288"/>
      <c r="AE146" s="284">
        <f t="shared" si="933"/>
        <v>0</v>
      </c>
      <c r="AF146" s="288"/>
      <c r="AG146" s="288"/>
      <c r="AH146" s="284">
        <f t="shared" si="935"/>
        <v>0</v>
      </c>
      <c r="AI146" s="315"/>
      <c r="AJ146" s="315"/>
      <c r="AK146" s="311">
        <f t="shared" si="937"/>
        <v>0</v>
      </c>
      <c r="AL146" s="315"/>
      <c r="AM146" s="336"/>
      <c r="AN146" s="311">
        <f t="shared" si="939"/>
        <v>0</v>
      </c>
      <c r="AO146" s="336"/>
      <c r="AP146" s="315"/>
      <c r="AQ146" s="311">
        <f t="shared" si="941"/>
        <v>0</v>
      </c>
      <c r="AR146" s="400"/>
    </row>
    <row r="147" spans="1:44" ht="42.6" customHeight="1">
      <c r="A147" s="396"/>
      <c r="B147" s="398"/>
      <c r="C147" s="443"/>
      <c r="D147" s="173" t="s">
        <v>308</v>
      </c>
      <c r="E147" s="169">
        <f t="shared" si="894"/>
        <v>0</v>
      </c>
      <c r="F147" s="169">
        <f t="shared" si="895"/>
        <v>0</v>
      </c>
      <c r="G147" s="183">
        <f t="shared" si="919"/>
        <v>0</v>
      </c>
      <c r="H147" s="237"/>
      <c r="I147" s="237"/>
      <c r="J147" s="236">
        <f t="shared" si="979"/>
        <v>0</v>
      </c>
      <c r="K147" s="237"/>
      <c r="L147" s="237"/>
      <c r="M147" s="236">
        <f t="shared" si="921"/>
        <v>0</v>
      </c>
      <c r="N147" s="237"/>
      <c r="O147" s="237"/>
      <c r="P147" s="236">
        <f t="shared" si="923"/>
        <v>0</v>
      </c>
      <c r="Q147" s="261"/>
      <c r="R147" s="261"/>
      <c r="S147" s="257">
        <f t="shared" si="925"/>
        <v>0</v>
      </c>
      <c r="T147" s="261"/>
      <c r="U147" s="261"/>
      <c r="V147" s="257">
        <f t="shared" si="927"/>
        <v>0</v>
      </c>
      <c r="W147" s="261"/>
      <c r="X147" s="261"/>
      <c r="Y147" s="257">
        <f t="shared" si="929"/>
        <v>0</v>
      </c>
      <c r="Z147" s="288"/>
      <c r="AA147" s="288"/>
      <c r="AB147" s="284">
        <f t="shared" si="931"/>
        <v>0</v>
      </c>
      <c r="AC147" s="288"/>
      <c r="AD147" s="288"/>
      <c r="AE147" s="284">
        <f t="shared" si="933"/>
        <v>0</v>
      </c>
      <c r="AF147" s="288"/>
      <c r="AG147" s="288"/>
      <c r="AH147" s="284">
        <f t="shared" si="935"/>
        <v>0</v>
      </c>
      <c r="AI147" s="315"/>
      <c r="AJ147" s="315"/>
      <c r="AK147" s="311">
        <f t="shared" si="937"/>
        <v>0</v>
      </c>
      <c r="AL147" s="315"/>
      <c r="AM147" s="315"/>
      <c r="AN147" s="311">
        <f t="shared" si="939"/>
        <v>0</v>
      </c>
      <c r="AO147" s="334"/>
      <c r="AP147" s="315"/>
      <c r="AQ147" s="311">
        <f t="shared" si="941"/>
        <v>0</v>
      </c>
      <c r="AR147" s="400"/>
    </row>
    <row r="148" spans="1:44" s="112" customFormat="1" ht="39.950000000000003" customHeight="1">
      <c r="A148" s="441"/>
      <c r="B148" s="425" t="s">
        <v>388</v>
      </c>
      <c r="C148" s="426"/>
      <c r="D148" s="182" t="s">
        <v>5</v>
      </c>
      <c r="E148" s="184">
        <f t="shared" si="894"/>
        <v>250</v>
      </c>
      <c r="F148" s="184">
        <f t="shared" si="895"/>
        <v>0</v>
      </c>
      <c r="G148" s="185">
        <f t="shared" si="919"/>
        <v>0</v>
      </c>
      <c r="H148" s="194">
        <f>SUM(H149:H150)</f>
        <v>0</v>
      </c>
      <c r="I148" s="194">
        <f>SUM(I149:I150)</f>
        <v>0</v>
      </c>
      <c r="J148" s="197">
        <f>IF(I148,I148/H148*100,0)</f>
        <v>0</v>
      </c>
      <c r="K148" s="194">
        <f t="shared" ref="K148:L148" si="980">SUM(K149:K150)</f>
        <v>0</v>
      </c>
      <c r="L148" s="194">
        <f t="shared" si="980"/>
        <v>0</v>
      </c>
      <c r="M148" s="197">
        <f t="shared" si="921"/>
        <v>0</v>
      </c>
      <c r="N148" s="194">
        <f t="shared" ref="N148:O148" si="981">SUM(N149:N150)</f>
        <v>0</v>
      </c>
      <c r="O148" s="194">
        <f t="shared" si="981"/>
        <v>0</v>
      </c>
      <c r="P148" s="197">
        <f t="shared" si="923"/>
        <v>0</v>
      </c>
      <c r="Q148" s="260">
        <f t="shared" ref="Q148:R148" si="982">SUM(Q149:Q150)</f>
        <v>0</v>
      </c>
      <c r="R148" s="260">
        <f t="shared" si="982"/>
        <v>0</v>
      </c>
      <c r="S148" s="255">
        <f t="shared" si="925"/>
        <v>0</v>
      </c>
      <c r="T148" s="260">
        <f t="shared" ref="T148:U148" si="983">SUM(T149:T150)</f>
        <v>0</v>
      </c>
      <c r="U148" s="260">
        <f t="shared" si="983"/>
        <v>0</v>
      </c>
      <c r="V148" s="255">
        <f t="shared" si="927"/>
        <v>0</v>
      </c>
      <c r="W148" s="260">
        <f t="shared" ref="W148:X148" si="984">SUM(W149:W150)</f>
        <v>0</v>
      </c>
      <c r="X148" s="260">
        <f t="shared" si="984"/>
        <v>0</v>
      </c>
      <c r="Y148" s="255">
        <f t="shared" si="929"/>
        <v>0</v>
      </c>
      <c r="Z148" s="287">
        <f t="shared" ref="Z148:AA148" si="985">SUM(Z149:Z150)</f>
        <v>0</v>
      </c>
      <c r="AA148" s="287">
        <f t="shared" si="985"/>
        <v>0</v>
      </c>
      <c r="AB148" s="282">
        <f t="shared" si="931"/>
        <v>0</v>
      </c>
      <c r="AC148" s="287">
        <f t="shared" ref="AC148:AD148" si="986">SUM(AC149:AC150)</f>
        <v>0</v>
      </c>
      <c r="AD148" s="287">
        <f t="shared" si="986"/>
        <v>0</v>
      </c>
      <c r="AE148" s="282">
        <f t="shared" si="933"/>
        <v>0</v>
      </c>
      <c r="AF148" s="287">
        <f t="shared" ref="AF148:AG148" si="987">SUM(AF149:AF150)</f>
        <v>250</v>
      </c>
      <c r="AG148" s="287">
        <f t="shared" si="987"/>
        <v>0</v>
      </c>
      <c r="AH148" s="282">
        <f t="shared" si="935"/>
        <v>0</v>
      </c>
      <c r="AI148" s="314">
        <f t="shared" ref="AI148:AJ148" si="988">SUM(AI149:AI150)</f>
        <v>0</v>
      </c>
      <c r="AJ148" s="314">
        <f t="shared" si="988"/>
        <v>0</v>
      </c>
      <c r="AK148" s="309">
        <f t="shared" si="937"/>
        <v>0</v>
      </c>
      <c r="AL148" s="314">
        <f t="shared" ref="AL148:AM148" si="989">SUM(AL149:AL150)</f>
        <v>0</v>
      </c>
      <c r="AM148" s="314">
        <f t="shared" si="989"/>
        <v>0</v>
      </c>
      <c r="AN148" s="309">
        <f t="shared" si="939"/>
        <v>0</v>
      </c>
      <c r="AO148" s="314">
        <f t="shared" ref="AO148:AP148" si="990">SUM(AO149:AO150)</f>
        <v>0</v>
      </c>
      <c r="AP148" s="314">
        <f t="shared" si="990"/>
        <v>0</v>
      </c>
      <c r="AQ148" s="309">
        <f t="shared" si="941"/>
        <v>0</v>
      </c>
      <c r="AR148" s="443"/>
    </row>
    <row r="149" spans="1:44" s="112" customFormat="1" ht="21.75" customHeight="1">
      <c r="A149" s="441"/>
      <c r="B149" s="427"/>
      <c r="C149" s="428"/>
      <c r="D149" s="173" t="s">
        <v>7</v>
      </c>
      <c r="E149" s="169">
        <f t="shared" si="894"/>
        <v>250</v>
      </c>
      <c r="F149" s="169">
        <f t="shared" si="895"/>
        <v>0</v>
      </c>
      <c r="G149" s="183">
        <f t="shared" si="919"/>
        <v>0</v>
      </c>
      <c r="H149" s="237">
        <f>H137</f>
        <v>0</v>
      </c>
      <c r="I149" s="237">
        <f>I137</f>
        <v>0</v>
      </c>
      <c r="J149" s="236">
        <f t="shared" ref="J149:J150" si="991">IF(I149,I149/H149*100,0)</f>
        <v>0</v>
      </c>
      <c r="K149" s="237">
        <f>K137</f>
        <v>0</v>
      </c>
      <c r="L149" s="237">
        <f>L137</f>
        <v>0</v>
      </c>
      <c r="M149" s="236">
        <f t="shared" si="921"/>
        <v>0</v>
      </c>
      <c r="N149" s="237">
        <f>N137</f>
        <v>0</v>
      </c>
      <c r="O149" s="237">
        <f>O137</f>
        <v>0</v>
      </c>
      <c r="P149" s="236">
        <f t="shared" si="923"/>
        <v>0</v>
      </c>
      <c r="Q149" s="261">
        <f>Q137</f>
        <v>0</v>
      </c>
      <c r="R149" s="261">
        <f>R137</f>
        <v>0</v>
      </c>
      <c r="S149" s="257">
        <f t="shared" si="925"/>
        <v>0</v>
      </c>
      <c r="T149" s="261">
        <f>T137</f>
        <v>0</v>
      </c>
      <c r="U149" s="261">
        <f>U137</f>
        <v>0</v>
      </c>
      <c r="V149" s="257">
        <f t="shared" si="927"/>
        <v>0</v>
      </c>
      <c r="W149" s="261">
        <f>W137</f>
        <v>0</v>
      </c>
      <c r="X149" s="261">
        <f>X137</f>
        <v>0</v>
      </c>
      <c r="Y149" s="257">
        <f t="shared" si="929"/>
        <v>0</v>
      </c>
      <c r="Z149" s="288">
        <f>Z137</f>
        <v>0</v>
      </c>
      <c r="AA149" s="288">
        <f>AA137</f>
        <v>0</v>
      </c>
      <c r="AB149" s="284">
        <f t="shared" si="931"/>
        <v>0</v>
      </c>
      <c r="AC149" s="288">
        <f>AC137</f>
        <v>0</v>
      </c>
      <c r="AD149" s="288">
        <f>AD137</f>
        <v>0</v>
      </c>
      <c r="AE149" s="284">
        <f t="shared" si="933"/>
        <v>0</v>
      </c>
      <c r="AF149" s="288">
        <f>AF137</f>
        <v>250</v>
      </c>
      <c r="AG149" s="288">
        <f>AG137</f>
        <v>0</v>
      </c>
      <c r="AH149" s="284">
        <f t="shared" si="935"/>
        <v>0</v>
      </c>
      <c r="AI149" s="315">
        <f t="shared" ref="AI149:AJ149" si="992">AI137</f>
        <v>0</v>
      </c>
      <c r="AJ149" s="315">
        <f t="shared" si="992"/>
        <v>0</v>
      </c>
      <c r="AK149" s="311">
        <f t="shared" si="937"/>
        <v>0</v>
      </c>
      <c r="AL149" s="315">
        <f t="shared" ref="AL149:AM149" si="993">AL137</f>
        <v>0</v>
      </c>
      <c r="AM149" s="315">
        <f t="shared" si="993"/>
        <v>0</v>
      </c>
      <c r="AN149" s="311">
        <f t="shared" si="939"/>
        <v>0</v>
      </c>
      <c r="AO149" s="315">
        <f t="shared" ref="AO149:AP149" si="994">AO137</f>
        <v>0</v>
      </c>
      <c r="AP149" s="315">
        <f t="shared" si="994"/>
        <v>0</v>
      </c>
      <c r="AQ149" s="311">
        <f t="shared" si="941"/>
        <v>0</v>
      </c>
      <c r="AR149" s="443"/>
    </row>
    <row r="150" spans="1:44" s="112" customFormat="1" ht="32.25" customHeight="1">
      <c r="A150" s="441"/>
      <c r="B150" s="429"/>
      <c r="C150" s="430"/>
      <c r="D150" s="173" t="s">
        <v>308</v>
      </c>
      <c r="E150" s="169">
        <f>H150+K150+N150+Q150+T150+W150+Z150+AC150+AF150+AI150+AL150+AO150</f>
        <v>0</v>
      </c>
      <c r="F150" s="169">
        <f>I150+L150+O150+R150+U150+X150+AA150+AD150+AG150+AJ150+AM150+AP150</f>
        <v>0</v>
      </c>
      <c r="G150" s="183">
        <f t="shared" si="919"/>
        <v>0</v>
      </c>
      <c r="H150" s="237">
        <f>H138</f>
        <v>0</v>
      </c>
      <c r="I150" s="237">
        <f>I138</f>
        <v>0</v>
      </c>
      <c r="J150" s="236">
        <f t="shared" si="991"/>
        <v>0</v>
      </c>
      <c r="K150" s="237">
        <f>K138</f>
        <v>0</v>
      </c>
      <c r="L150" s="237">
        <f>L138</f>
        <v>0</v>
      </c>
      <c r="M150" s="236">
        <f t="shared" si="921"/>
        <v>0</v>
      </c>
      <c r="N150" s="237">
        <f>N138</f>
        <v>0</v>
      </c>
      <c r="O150" s="237">
        <f>O138</f>
        <v>0</v>
      </c>
      <c r="P150" s="236">
        <f t="shared" si="923"/>
        <v>0</v>
      </c>
      <c r="Q150" s="261">
        <f>Q138</f>
        <v>0</v>
      </c>
      <c r="R150" s="261">
        <f>R138</f>
        <v>0</v>
      </c>
      <c r="S150" s="257">
        <f t="shared" si="925"/>
        <v>0</v>
      </c>
      <c r="T150" s="261">
        <f>T138</f>
        <v>0</v>
      </c>
      <c r="U150" s="261">
        <f>U138</f>
        <v>0</v>
      </c>
      <c r="V150" s="257">
        <f t="shared" si="927"/>
        <v>0</v>
      </c>
      <c r="W150" s="261">
        <f>W138</f>
        <v>0</v>
      </c>
      <c r="X150" s="261">
        <f>X138</f>
        <v>0</v>
      </c>
      <c r="Y150" s="257">
        <f t="shared" si="929"/>
        <v>0</v>
      </c>
      <c r="Z150" s="288">
        <f>Z138</f>
        <v>0</v>
      </c>
      <c r="AA150" s="288">
        <f>AA138</f>
        <v>0</v>
      </c>
      <c r="AB150" s="284">
        <f t="shared" si="931"/>
        <v>0</v>
      </c>
      <c r="AC150" s="288">
        <f>AC138</f>
        <v>0</v>
      </c>
      <c r="AD150" s="288">
        <f>AD138</f>
        <v>0</v>
      </c>
      <c r="AE150" s="284">
        <f t="shared" si="933"/>
        <v>0</v>
      </c>
      <c r="AF150" s="288">
        <f>AF138</f>
        <v>0</v>
      </c>
      <c r="AG150" s="288">
        <f>AG138</f>
        <v>0</v>
      </c>
      <c r="AH150" s="284">
        <f t="shared" si="935"/>
        <v>0</v>
      </c>
      <c r="AI150" s="315">
        <f t="shared" ref="AI150:AJ150" si="995">AI138</f>
        <v>0</v>
      </c>
      <c r="AJ150" s="315">
        <f t="shared" si="995"/>
        <v>0</v>
      </c>
      <c r="AK150" s="311">
        <f t="shared" si="937"/>
        <v>0</v>
      </c>
      <c r="AL150" s="315">
        <f t="shared" ref="AL150:AM150" si="996">AL138</f>
        <v>0</v>
      </c>
      <c r="AM150" s="315">
        <f t="shared" si="996"/>
        <v>0</v>
      </c>
      <c r="AN150" s="311">
        <f t="shared" si="939"/>
        <v>0</v>
      </c>
      <c r="AO150" s="315">
        <f t="shared" ref="AO150:AP150" si="997">AO138</f>
        <v>0</v>
      </c>
      <c r="AP150" s="315">
        <f t="shared" si="997"/>
        <v>0</v>
      </c>
      <c r="AQ150" s="311">
        <f t="shared" si="941"/>
        <v>0</v>
      </c>
      <c r="AR150" s="443"/>
    </row>
    <row r="151" spans="1:44" ht="22.5" customHeight="1">
      <c r="A151" s="440" t="s">
        <v>225</v>
      </c>
      <c r="B151" s="440"/>
      <c r="C151" s="440"/>
      <c r="D151" s="440"/>
      <c r="E151" s="440"/>
      <c r="F151" s="440"/>
      <c r="G151" s="440"/>
      <c r="H151" s="440"/>
      <c r="I151" s="440"/>
      <c r="J151" s="440"/>
      <c r="K151" s="440"/>
      <c r="L151" s="440"/>
      <c r="M151" s="440"/>
      <c r="N151" s="440"/>
      <c r="O151" s="440"/>
      <c r="P151" s="440"/>
      <c r="Q151" s="440"/>
      <c r="R151" s="440"/>
      <c r="S151" s="440"/>
      <c r="T151" s="440"/>
      <c r="U151" s="440"/>
      <c r="V151" s="440"/>
      <c r="W151" s="440"/>
      <c r="X151" s="440"/>
      <c r="Y151" s="440"/>
      <c r="Z151" s="440"/>
      <c r="AA151" s="440"/>
      <c r="AB151" s="440"/>
      <c r="AC151" s="440"/>
      <c r="AD151" s="440"/>
      <c r="AE151" s="440"/>
      <c r="AF151" s="440"/>
      <c r="AG151" s="440"/>
      <c r="AH151" s="440"/>
      <c r="AI151" s="440"/>
      <c r="AJ151" s="440"/>
      <c r="AK151" s="440"/>
      <c r="AL151" s="440"/>
      <c r="AM151" s="440"/>
      <c r="AN151" s="440"/>
      <c r="AO151" s="440"/>
      <c r="AP151" s="440"/>
      <c r="AQ151" s="440"/>
      <c r="AR151" s="440"/>
    </row>
    <row r="152" spans="1:44" ht="39.950000000000003" customHeight="1">
      <c r="A152" s="398" t="s">
        <v>396</v>
      </c>
      <c r="B152" s="398"/>
      <c r="C152" s="398"/>
      <c r="D152" s="174" t="s">
        <v>5</v>
      </c>
      <c r="E152" s="175">
        <f t="shared" ref="E152:E155" si="998">H152+K152+N152+Q152+T152+W152+Z152+AC152+AF152+AI152+AL152+AO152</f>
        <v>29525.328310000001</v>
      </c>
      <c r="F152" s="175">
        <f t="shared" ref="F152:F155" si="999">I152+L152+O152+R152+U152+X152+AA152+AD152+AG152+AJ152+AM152+AP152</f>
        <v>655.15</v>
      </c>
      <c r="G152" s="217">
        <f>IF(F152,F152/E152*100,0)</f>
        <v>2.2189423031008455</v>
      </c>
      <c r="H152" s="194">
        <f>H153+H154</f>
        <v>40</v>
      </c>
      <c r="I152" s="194">
        <f>I153+I154</f>
        <v>40</v>
      </c>
      <c r="J152" s="197">
        <f>IF(I152,I152/H152*100,0)</f>
        <v>100</v>
      </c>
      <c r="K152" s="194">
        <f t="shared" ref="K152:L152" si="1000">K153+K154</f>
        <v>615.15</v>
      </c>
      <c r="L152" s="194">
        <f t="shared" si="1000"/>
        <v>615.15</v>
      </c>
      <c r="M152" s="197">
        <f t="shared" ref="M152:M154" si="1001">IF(L152,L152/K152*100,0)</f>
        <v>100</v>
      </c>
      <c r="N152" s="194">
        <f t="shared" ref="N152:O152" si="1002">N153+N154</f>
        <v>5</v>
      </c>
      <c r="O152" s="194">
        <f t="shared" si="1002"/>
        <v>0</v>
      </c>
      <c r="P152" s="197">
        <f t="shared" ref="P152:P154" si="1003">IF(O152,O152/N152*100,0)</f>
        <v>0</v>
      </c>
      <c r="Q152" s="260">
        <f t="shared" ref="Q152:R152" si="1004">Q153+Q154</f>
        <v>1111.55</v>
      </c>
      <c r="R152" s="260">
        <f t="shared" si="1004"/>
        <v>0</v>
      </c>
      <c r="S152" s="255">
        <f t="shared" ref="S152:S154" si="1005">IF(R152,R152/Q152*100,0)</f>
        <v>0</v>
      </c>
      <c r="T152" s="260">
        <f t="shared" ref="T152:U152" si="1006">T153+T154</f>
        <v>768.50040999999999</v>
      </c>
      <c r="U152" s="260">
        <f t="shared" si="1006"/>
        <v>0</v>
      </c>
      <c r="V152" s="255">
        <f t="shared" ref="V152:V154" si="1007">IF(U152,U152/T152*100,0)</f>
        <v>0</v>
      </c>
      <c r="W152" s="260">
        <f t="shared" ref="W152:X152" si="1008">W153+W154</f>
        <v>9214.0491600000005</v>
      </c>
      <c r="X152" s="260">
        <f t="shared" si="1008"/>
        <v>0</v>
      </c>
      <c r="Y152" s="255">
        <f t="shared" ref="Y152:Y154" si="1009">IF(X152,X152/W152*100,0)</f>
        <v>0</v>
      </c>
      <c r="Z152" s="287">
        <f t="shared" ref="Z152:AA152" si="1010">Z153+Z154</f>
        <v>988.60847999999999</v>
      </c>
      <c r="AA152" s="287">
        <f t="shared" si="1010"/>
        <v>0</v>
      </c>
      <c r="AB152" s="282">
        <f t="shared" ref="AB152:AB154" si="1011">IF(AA152,AA152/Z152*100,0)</f>
        <v>0</v>
      </c>
      <c r="AC152" s="287">
        <f t="shared" ref="AC152:AD152" si="1012">AC153+AC154</f>
        <v>61.514849999999996</v>
      </c>
      <c r="AD152" s="287">
        <f t="shared" si="1012"/>
        <v>0</v>
      </c>
      <c r="AE152" s="282">
        <f t="shared" ref="AE152:AE154" si="1013">IF(AD152,AD152/AC152*100,0)</f>
        <v>0</v>
      </c>
      <c r="AF152" s="287">
        <f t="shared" ref="AF152:AG152" si="1014">AF153+AF154</f>
        <v>12717.965</v>
      </c>
      <c r="AG152" s="287">
        <f t="shared" si="1014"/>
        <v>0</v>
      </c>
      <c r="AH152" s="282">
        <f t="shared" ref="AH152:AH154" si="1015">IF(AG152,AG152/AF152*100,0)</f>
        <v>0</v>
      </c>
      <c r="AI152" s="314">
        <f t="shared" ref="AI152:AJ152" si="1016">AI153+AI154</f>
        <v>986.87900000000002</v>
      </c>
      <c r="AJ152" s="314">
        <f t="shared" si="1016"/>
        <v>0</v>
      </c>
      <c r="AK152" s="309">
        <f t="shared" ref="AK152:AK154" si="1017">IF(AJ152,AJ152/AI152*100,0)</f>
        <v>0</v>
      </c>
      <c r="AL152" s="314">
        <f t="shared" ref="AL152:AM152" si="1018">AL153+AL154</f>
        <v>617.84400000000005</v>
      </c>
      <c r="AM152" s="314">
        <f t="shared" si="1018"/>
        <v>0</v>
      </c>
      <c r="AN152" s="309">
        <f t="shared" ref="AN152:AN154" si="1019">IF(AM152,AM152/AL152*100,0)</f>
        <v>0</v>
      </c>
      <c r="AO152" s="314">
        <f t="shared" ref="AO152:AP152" si="1020">AO153+AO154</f>
        <v>2398.2674099999999</v>
      </c>
      <c r="AP152" s="314">
        <f t="shared" si="1020"/>
        <v>0</v>
      </c>
      <c r="AQ152" s="309">
        <f t="shared" ref="AQ152:AQ154" si="1021">IF(AP152,AP152/AO152*100,0)</f>
        <v>0</v>
      </c>
      <c r="AR152" s="439"/>
    </row>
    <row r="153" spans="1:44" ht="39.950000000000003" customHeight="1">
      <c r="A153" s="398"/>
      <c r="B153" s="398"/>
      <c r="C153" s="398"/>
      <c r="D153" s="173" t="s">
        <v>7</v>
      </c>
      <c r="E153" s="169">
        <f t="shared" si="998"/>
        <v>29525.328310000001</v>
      </c>
      <c r="F153" s="169">
        <f t="shared" si="999"/>
        <v>655.15</v>
      </c>
      <c r="G153" s="171">
        <f>IF(F153,F153/E153*100,0)</f>
        <v>2.2189423031008455</v>
      </c>
      <c r="H153" s="237">
        <f>H31+H34+H37+H40+H43+H46+H49+H52+H55+H58+H61+H73+H76+H82</f>
        <v>40</v>
      </c>
      <c r="I153" s="237">
        <f>I31+I34+I37+I40+I43+I46+I49+I52+I55+I58+I61+I73+I76+I82</f>
        <v>40</v>
      </c>
      <c r="J153" s="236">
        <f t="shared" ref="J153:J166" si="1022">IF(I153,I153/H153*100,0)</f>
        <v>100</v>
      </c>
      <c r="K153" s="237">
        <f t="shared" ref="K153:L153" si="1023">K31+K34+K37+K40+K43+K46+K49+K52+K55+K58+K61+K73+K76+K82</f>
        <v>615.15</v>
      </c>
      <c r="L153" s="237">
        <f t="shared" si="1023"/>
        <v>615.15</v>
      </c>
      <c r="M153" s="236">
        <f t="shared" si="1001"/>
        <v>100</v>
      </c>
      <c r="N153" s="237">
        <f t="shared" ref="N153:O153" si="1024">N31+N34+N37+N40+N43+N46+N49+N52+N55+N58+N61+N73+N76+N82</f>
        <v>5</v>
      </c>
      <c r="O153" s="237">
        <f t="shared" si="1024"/>
        <v>0</v>
      </c>
      <c r="P153" s="236">
        <f t="shared" si="1003"/>
        <v>0</v>
      </c>
      <c r="Q153" s="261">
        <f t="shared" ref="Q153:R153" si="1025">Q31+Q34+Q37+Q40+Q43+Q46+Q49+Q52+Q55+Q58+Q61+Q73+Q76+Q82</f>
        <v>1111.55</v>
      </c>
      <c r="R153" s="261">
        <f t="shared" si="1025"/>
        <v>0</v>
      </c>
      <c r="S153" s="257">
        <f t="shared" si="1005"/>
        <v>0</v>
      </c>
      <c r="T153" s="261">
        <f t="shared" ref="T153:U153" si="1026">T31+T34+T37+T40+T43+T46+T49+T52+T55+T58+T61+T73+T76+T82</f>
        <v>768.50040999999999</v>
      </c>
      <c r="U153" s="261">
        <f t="shared" si="1026"/>
        <v>0</v>
      </c>
      <c r="V153" s="257">
        <f t="shared" si="1007"/>
        <v>0</v>
      </c>
      <c r="W153" s="261">
        <f t="shared" ref="W153:X153" si="1027">W31+W34+W37+W40+W43+W46+W49+W52+W55+W58+W61+W73+W76+W82</f>
        <v>9214.0491600000005</v>
      </c>
      <c r="X153" s="261">
        <f t="shared" si="1027"/>
        <v>0</v>
      </c>
      <c r="Y153" s="257">
        <f t="shared" si="1009"/>
        <v>0</v>
      </c>
      <c r="Z153" s="288">
        <f t="shared" ref="Z153:AA153" si="1028">Z31+Z34+Z37+Z40+Z43+Z46+Z49+Z52+Z55+Z58+Z61+Z73+Z76+Z82</f>
        <v>988.60847999999999</v>
      </c>
      <c r="AA153" s="288">
        <f t="shared" si="1028"/>
        <v>0</v>
      </c>
      <c r="AB153" s="284">
        <f t="shared" si="1011"/>
        <v>0</v>
      </c>
      <c r="AC153" s="288">
        <f t="shared" ref="AC153:AD153" si="1029">AC31+AC34+AC37+AC40+AC43+AC46+AC49+AC52+AC55+AC58+AC61+AC73+AC76+AC82</f>
        <v>61.514849999999996</v>
      </c>
      <c r="AD153" s="288">
        <f t="shared" si="1029"/>
        <v>0</v>
      </c>
      <c r="AE153" s="284">
        <f t="shared" si="1013"/>
        <v>0</v>
      </c>
      <c r="AF153" s="288">
        <f t="shared" ref="AF153:AG153" si="1030">AF31+AF34+AF37+AF40+AF43+AF46+AF49+AF52+AF55+AF58+AF61+AF73+AF76+AF82</f>
        <v>12717.965</v>
      </c>
      <c r="AG153" s="288">
        <f t="shared" si="1030"/>
        <v>0</v>
      </c>
      <c r="AH153" s="284">
        <f t="shared" si="1015"/>
        <v>0</v>
      </c>
      <c r="AI153" s="315">
        <f t="shared" ref="AI153:AJ153" si="1031">AI31+AI34+AI37+AI40+AI43+AI46+AI49+AI52+AI55+AI58+AI61+AI73+AI76+AI82</f>
        <v>986.87900000000002</v>
      </c>
      <c r="AJ153" s="315">
        <f t="shared" si="1031"/>
        <v>0</v>
      </c>
      <c r="AK153" s="311">
        <f t="shared" si="1017"/>
        <v>0</v>
      </c>
      <c r="AL153" s="315">
        <f t="shared" ref="AL153:AM153" si="1032">AL31+AL34+AL37+AL40+AL43+AL46+AL49+AL52+AL55+AL58+AL61+AL73+AL76+AL82</f>
        <v>617.84400000000005</v>
      </c>
      <c r="AM153" s="315">
        <f t="shared" si="1032"/>
        <v>0</v>
      </c>
      <c r="AN153" s="311">
        <f t="shared" si="1019"/>
        <v>0</v>
      </c>
      <c r="AO153" s="315">
        <f t="shared" ref="AO153:AP153" si="1033">AO31+AO34+AO37+AO40+AO43+AO46+AO49+AO52+AO55+AO58+AO61+AO73+AO76+AO82</f>
        <v>2398.2674099999999</v>
      </c>
      <c r="AP153" s="315">
        <f t="shared" si="1033"/>
        <v>0</v>
      </c>
      <c r="AQ153" s="311">
        <f t="shared" si="1021"/>
        <v>0</v>
      </c>
      <c r="AR153" s="439"/>
    </row>
    <row r="154" spans="1:44" ht="39.950000000000003" customHeight="1">
      <c r="A154" s="398"/>
      <c r="B154" s="398"/>
      <c r="C154" s="398"/>
      <c r="D154" s="173" t="s">
        <v>308</v>
      </c>
      <c r="E154" s="169">
        <f t="shared" si="998"/>
        <v>0</v>
      </c>
      <c r="F154" s="169">
        <f t="shared" si="999"/>
        <v>0</v>
      </c>
      <c r="G154" s="171">
        <f t="shared" ref="G154:G166" si="1034">IF(F154,F154/E154*100,0)</f>
        <v>0</v>
      </c>
      <c r="H154" s="237">
        <f>H32+H35+H38+H41+H44+H47+H50+H53+H56+H59+H62+H74+H77+H83</f>
        <v>0</v>
      </c>
      <c r="I154" s="237">
        <f>I32+I35+I38+I41+I44+I47+I50+I53+I56+I59+I62+I74+I77+I83</f>
        <v>0</v>
      </c>
      <c r="J154" s="236">
        <f t="shared" si="1022"/>
        <v>0</v>
      </c>
      <c r="K154" s="237">
        <f t="shared" ref="K154:L154" si="1035">K32+K35+K38+K41+K44+K47+K50+K53+K56+K59+K62+K74+K77+K83</f>
        <v>0</v>
      </c>
      <c r="L154" s="237">
        <f t="shared" si="1035"/>
        <v>0</v>
      </c>
      <c r="M154" s="236">
        <f t="shared" si="1001"/>
        <v>0</v>
      </c>
      <c r="N154" s="237">
        <f t="shared" ref="N154:O154" si="1036">N32+N35+N38+N41+N44+N47+N50+N53+N56+N59+N62+N74+N77+N83</f>
        <v>0</v>
      </c>
      <c r="O154" s="237">
        <f t="shared" si="1036"/>
        <v>0</v>
      </c>
      <c r="P154" s="236">
        <f t="shared" si="1003"/>
        <v>0</v>
      </c>
      <c r="Q154" s="261">
        <f t="shared" ref="Q154:R154" si="1037">Q32+Q35+Q38+Q41+Q44+Q47+Q50+Q53+Q56+Q59+Q62+Q74+Q77+Q83</f>
        <v>0</v>
      </c>
      <c r="R154" s="261">
        <f t="shared" si="1037"/>
        <v>0</v>
      </c>
      <c r="S154" s="257">
        <f t="shared" si="1005"/>
        <v>0</v>
      </c>
      <c r="T154" s="261">
        <f t="shared" ref="T154:U154" si="1038">T32+T35+T38+T41+T44+T47+T50+T53+T56+T59+T62+T74+T77+T83</f>
        <v>0</v>
      </c>
      <c r="U154" s="261">
        <f t="shared" si="1038"/>
        <v>0</v>
      </c>
      <c r="V154" s="257">
        <f t="shared" si="1007"/>
        <v>0</v>
      </c>
      <c r="W154" s="261">
        <f t="shared" ref="W154:X154" si="1039">W32+W35+W38+W41+W44+W47+W50+W53+W56+W59+W62+W74+W77+W83</f>
        <v>0</v>
      </c>
      <c r="X154" s="261">
        <f t="shared" si="1039"/>
        <v>0</v>
      </c>
      <c r="Y154" s="257">
        <f t="shared" si="1009"/>
        <v>0</v>
      </c>
      <c r="Z154" s="288">
        <f t="shared" ref="Z154:AA154" si="1040">Z32+Z35+Z38+Z41+Z44+Z47+Z50+Z53+Z56+Z59+Z62+Z74+Z77+Z83</f>
        <v>0</v>
      </c>
      <c r="AA154" s="288">
        <f t="shared" si="1040"/>
        <v>0</v>
      </c>
      <c r="AB154" s="284">
        <f t="shared" si="1011"/>
        <v>0</v>
      </c>
      <c r="AC154" s="288">
        <f t="shared" ref="AC154:AD154" si="1041">AC32+AC35+AC38+AC41+AC44+AC47+AC50+AC53+AC56+AC59+AC62+AC74+AC77+AC83</f>
        <v>0</v>
      </c>
      <c r="AD154" s="288">
        <f t="shared" si="1041"/>
        <v>0</v>
      </c>
      <c r="AE154" s="284">
        <f t="shared" si="1013"/>
        <v>0</v>
      </c>
      <c r="AF154" s="288">
        <f t="shared" ref="AF154:AG154" si="1042">AF32+AF35+AF38+AF41+AF44+AF47+AF50+AF53+AF56+AF59+AF62+AF74+AF77+AF83</f>
        <v>0</v>
      </c>
      <c r="AG154" s="288">
        <f t="shared" si="1042"/>
        <v>0</v>
      </c>
      <c r="AH154" s="284">
        <f t="shared" si="1015"/>
        <v>0</v>
      </c>
      <c r="AI154" s="315">
        <f t="shared" ref="AI154:AJ154" si="1043">AI32+AI35+AI38+AI41+AI44+AI47+AI50+AI53+AI56+AI59+AI62+AI74+AI77+AI83</f>
        <v>0</v>
      </c>
      <c r="AJ154" s="315">
        <f t="shared" si="1043"/>
        <v>0</v>
      </c>
      <c r="AK154" s="311">
        <f t="shared" si="1017"/>
        <v>0</v>
      </c>
      <c r="AL154" s="315">
        <f t="shared" ref="AL154:AM154" si="1044">AL32+AL35+AL38+AL41+AL44+AL47+AL50+AL53+AL56+AL59+AL62+AL74+AL77+AL83</f>
        <v>0</v>
      </c>
      <c r="AM154" s="315">
        <f t="shared" si="1044"/>
        <v>0</v>
      </c>
      <c r="AN154" s="311">
        <f t="shared" si="1019"/>
        <v>0</v>
      </c>
      <c r="AO154" s="315">
        <f t="shared" ref="AO154:AP154" si="1045">AO32+AO35+AO38+AO41+AO44+AO47+AO50+AO53+AO56+AO59+AO62+AO74+AO77+AO83</f>
        <v>0</v>
      </c>
      <c r="AP154" s="315">
        <f t="shared" si="1045"/>
        <v>0</v>
      </c>
      <c r="AQ154" s="311">
        <f t="shared" si="1021"/>
        <v>0</v>
      </c>
      <c r="AR154" s="439"/>
    </row>
    <row r="155" spans="1:44" ht="39.950000000000003" customHeight="1">
      <c r="A155" s="442" t="s">
        <v>338</v>
      </c>
      <c r="B155" s="442"/>
      <c r="C155" s="442"/>
      <c r="D155" s="174" t="s">
        <v>5</v>
      </c>
      <c r="E155" s="175">
        <f t="shared" si="998"/>
        <v>5003.6999999999989</v>
      </c>
      <c r="F155" s="175">
        <f t="shared" si="999"/>
        <v>423.24052</v>
      </c>
      <c r="G155" s="217">
        <f t="shared" si="1034"/>
        <v>8.4585510722065695</v>
      </c>
      <c r="H155" s="239">
        <f>SUM(H156:H157)</f>
        <v>0</v>
      </c>
      <c r="I155" s="239">
        <f>SUM(I156:I157)</f>
        <v>0</v>
      </c>
      <c r="J155" s="197">
        <f t="shared" si="1022"/>
        <v>0</v>
      </c>
      <c r="K155" s="239">
        <f t="shared" ref="K155:L155" si="1046">SUM(K156:K157)</f>
        <v>423.24052</v>
      </c>
      <c r="L155" s="239">
        <f t="shared" si="1046"/>
        <v>423.24052</v>
      </c>
      <c r="M155" s="197">
        <f t="shared" ref="M155:M166" si="1047">IF(L155,L155/K155*100,0)</f>
        <v>100</v>
      </c>
      <c r="N155" s="239">
        <f t="shared" ref="N155:O155" si="1048">SUM(N156:N157)</f>
        <v>423.24052</v>
      </c>
      <c r="O155" s="239">
        <f t="shared" si="1048"/>
        <v>0</v>
      </c>
      <c r="P155" s="197">
        <f t="shared" ref="P155:P166" si="1049">IF(O155,O155/N155*100,0)</f>
        <v>0</v>
      </c>
      <c r="Q155" s="262">
        <f t="shared" ref="Q155:R155" si="1050">SUM(Q156:Q157)</f>
        <v>423.24052</v>
      </c>
      <c r="R155" s="262">
        <f t="shared" si="1050"/>
        <v>0</v>
      </c>
      <c r="S155" s="255">
        <f t="shared" ref="S155:S166" si="1051">IF(R155,R155/Q155*100,0)</f>
        <v>0</v>
      </c>
      <c r="T155" s="262">
        <f t="shared" ref="T155:U155" si="1052">SUM(T156:T157)</f>
        <v>423.24052</v>
      </c>
      <c r="U155" s="262">
        <f t="shared" si="1052"/>
        <v>0</v>
      </c>
      <c r="V155" s="255">
        <f t="shared" ref="V155:V166" si="1053">IF(U155,U155/T155*100,0)</f>
        <v>0</v>
      </c>
      <c r="W155" s="262">
        <f t="shared" ref="W155:X155" si="1054">SUM(W156:W157)</f>
        <v>423.24052</v>
      </c>
      <c r="X155" s="262">
        <f t="shared" si="1054"/>
        <v>0</v>
      </c>
      <c r="Y155" s="255">
        <f t="shared" ref="Y155:Y166" si="1055">IF(X155,X155/W155*100,0)</f>
        <v>0</v>
      </c>
      <c r="Z155" s="289">
        <f t="shared" ref="Z155:AA155" si="1056">SUM(Z156:Z157)</f>
        <v>423.24052</v>
      </c>
      <c r="AA155" s="289">
        <f t="shared" si="1056"/>
        <v>0</v>
      </c>
      <c r="AB155" s="282">
        <f t="shared" ref="AB155:AB166" si="1057">IF(AA155,AA155/Z155*100,0)</f>
        <v>0</v>
      </c>
      <c r="AC155" s="289">
        <f t="shared" ref="AC155:AD155" si="1058">SUM(AC156:AC157)</f>
        <v>423.24052</v>
      </c>
      <c r="AD155" s="289">
        <f t="shared" si="1058"/>
        <v>0</v>
      </c>
      <c r="AE155" s="282">
        <f t="shared" ref="AE155:AE166" si="1059">IF(AD155,AD155/AC155*100,0)</f>
        <v>0</v>
      </c>
      <c r="AF155" s="289">
        <f t="shared" ref="AF155:AG155" si="1060">SUM(AF156:AF157)</f>
        <v>423.24052</v>
      </c>
      <c r="AG155" s="289">
        <f t="shared" si="1060"/>
        <v>0</v>
      </c>
      <c r="AH155" s="282">
        <f t="shared" ref="AH155:AH166" si="1061">IF(AG155,AG155/AF155*100,0)</f>
        <v>0</v>
      </c>
      <c r="AI155" s="316">
        <f t="shared" ref="AI155:AJ155" si="1062">SUM(AI156:AI157)</f>
        <v>423.24052</v>
      </c>
      <c r="AJ155" s="316">
        <f t="shared" si="1062"/>
        <v>0</v>
      </c>
      <c r="AK155" s="309">
        <f t="shared" ref="AK155:AK166" si="1063">IF(AJ155,AJ155/AI155*100,0)</f>
        <v>0</v>
      </c>
      <c r="AL155" s="316">
        <f t="shared" ref="AL155:AM155" si="1064">SUM(AL156:AL157)</f>
        <v>431.24052</v>
      </c>
      <c r="AM155" s="316">
        <f t="shared" si="1064"/>
        <v>0</v>
      </c>
      <c r="AN155" s="309">
        <f t="shared" ref="AN155:AN166" si="1065">IF(AM155,AM155/AL155*100,0)</f>
        <v>0</v>
      </c>
      <c r="AO155" s="316">
        <f t="shared" ref="AO155:AP155" si="1066">SUM(AO156:AO157)</f>
        <v>763.29480000000001</v>
      </c>
      <c r="AP155" s="316">
        <f t="shared" si="1066"/>
        <v>0</v>
      </c>
      <c r="AQ155" s="309">
        <f t="shared" ref="AQ155:AQ166" si="1067">IF(AP155,AP155/AO155*100,0)</f>
        <v>0</v>
      </c>
      <c r="AR155" s="439"/>
    </row>
    <row r="156" spans="1:44" ht="39.950000000000003" customHeight="1">
      <c r="A156" s="442"/>
      <c r="B156" s="442"/>
      <c r="C156" s="442"/>
      <c r="D156" s="173" t="s">
        <v>7</v>
      </c>
      <c r="E156" s="169">
        <f>H156+K156+N156+Q156+T156+W156+Z156+AC156+AF156+AI156+AL156+AO156</f>
        <v>5003.6999999999989</v>
      </c>
      <c r="F156" s="169">
        <f>I156+L156+O156+R156+U156+X156+AA156+AD156+AG156+AJ156+AM156+AP156</f>
        <v>423.24052</v>
      </c>
      <c r="G156" s="171">
        <f t="shared" si="1034"/>
        <v>8.4585510722065695</v>
      </c>
      <c r="H156" s="240">
        <f>SUM(H106,H70)</f>
        <v>0</v>
      </c>
      <c r="I156" s="240">
        <f>SUM(I106,I70)</f>
        <v>0</v>
      </c>
      <c r="J156" s="236">
        <f t="shared" si="1022"/>
        <v>0</v>
      </c>
      <c r="K156" s="240">
        <f>SUM(K106,K70)</f>
        <v>423.24052</v>
      </c>
      <c r="L156" s="240">
        <f>SUM(L106,L70)</f>
        <v>423.24052</v>
      </c>
      <c r="M156" s="236">
        <f t="shared" si="1047"/>
        <v>100</v>
      </c>
      <c r="N156" s="240">
        <f>SUM(N106,N70)</f>
        <v>423.24052</v>
      </c>
      <c r="O156" s="240">
        <f>SUM(O106,O70)</f>
        <v>0</v>
      </c>
      <c r="P156" s="236">
        <f t="shared" si="1049"/>
        <v>0</v>
      </c>
      <c r="Q156" s="263">
        <f>SUM(Q106,Q70)</f>
        <v>423.24052</v>
      </c>
      <c r="R156" s="263">
        <f>SUM(R106,R70)</f>
        <v>0</v>
      </c>
      <c r="S156" s="257">
        <f t="shared" si="1051"/>
        <v>0</v>
      </c>
      <c r="T156" s="263">
        <f>SUM(T106,T70)</f>
        <v>423.24052</v>
      </c>
      <c r="U156" s="263">
        <f>SUM(U106,U70)</f>
        <v>0</v>
      </c>
      <c r="V156" s="257">
        <f t="shared" si="1053"/>
        <v>0</v>
      </c>
      <c r="W156" s="263">
        <f>SUM(W106,W70)</f>
        <v>423.24052</v>
      </c>
      <c r="X156" s="263">
        <f>SUM(X106,X70)</f>
        <v>0</v>
      </c>
      <c r="Y156" s="257">
        <f t="shared" si="1055"/>
        <v>0</v>
      </c>
      <c r="Z156" s="290">
        <f>SUM(Z106,Z70)</f>
        <v>423.24052</v>
      </c>
      <c r="AA156" s="290">
        <f>SUM(AA106,AA70)</f>
        <v>0</v>
      </c>
      <c r="AB156" s="284">
        <f t="shared" si="1057"/>
        <v>0</v>
      </c>
      <c r="AC156" s="290">
        <f>SUM(AC106,AC70)</f>
        <v>423.24052</v>
      </c>
      <c r="AD156" s="290">
        <f>SUM(AD106,AD70)</f>
        <v>0</v>
      </c>
      <c r="AE156" s="284">
        <f t="shared" si="1059"/>
        <v>0</v>
      </c>
      <c r="AF156" s="290">
        <f>SUM(AF106,AF70)</f>
        <v>423.24052</v>
      </c>
      <c r="AG156" s="290">
        <f>SUM(AG106,AG70)</f>
        <v>0</v>
      </c>
      <c r="AH156" s="284">
        <f t="shared" si="1061"/>
        <v>0</v>
      </c>
      <c r="AI156" s="317">
        <f>SUM(AI106,AI70)</f>
        <v>423.24052</v>
      </c>
      <c r="AJ156" s="317">
        <f>SUM(AJ106,AJ70)</f>
        <v>0</v>
      </c>
      <c r="AK156" s="311">
        <f t="shared" si="1063"/>
        <v>0</v>
      </c>
      <c r="AL156" s="317">
        <f>SUM(AL106,AL70)</f>
        <v>431.24052</v>
      </c>
      <c r="AM156" s="317">
        <f>SUM(AM106,AM70)</f>
        <v>0</v>
      </c>
      <c r="AN156" s="311">
        <f t="shared" si="1065"/>
        <v>0</v>
      </c>
      <c r="AO156" s="317">
        <f>SUM(AO106,AO70)</f>
        <v>763.29480000000001</v>
      </c>
      <c r="AP156" s="317">
        <f>SUM(AP106,AP70)</f>
        <v>0</v>
      </c>
      <c r="AQ156" s="311">
        <f t="shared" si="1067"/>
        <v>0</v>
      </c>
      <c r="AR156" s="439"/>
    </row>
    <row r="157" spans="1:44" ht="39.950000000000003" customHeight="1">
      <c r="A157" s="442"/>
      <c r="B157" s="442"/>
      <c r="C157" s="442"/>
      <c r="D157" s="173" t="s">
        <v>308</v>
      </c>
      <c r="E157" s="169">
        <f>H157+K157+N157+Q157+T157+W157+Z157+AC157+AF157+AI157+AL157+AO157</f>
        <v>0</v>
      </c>
      <c r="F157" s="169">
        <f t="shared" ref="F157:F166" si="1068">I157+L157+O157+R157+U157+X157+AA157+AD157+AG157+AJ157+AM157+AP157</f>
        <v>0</v>
      </c>
      <c r="G157" s="171">
        <f t="shared" si="1034"/>
        <v>0</v>
      </c>
      <c r="H157" s="240">
        <f>SUM(H107,H71)</f>
        <v>0</v>
      </c>
      <c r="I157" s="240">
        <f>SUM(I107,I71)</f>
        <v>0</v>
      </c>
      <c r="J157" s="236">
        <f t="shared" si="1022"/>
        <v>0</v>
      </c>
      <c r="K157" s="240">
        <f>SUM(K107,K71)</f>
        <v>0</v>
      </c>
      <c r="L157" s="240">
        <f>SUM(L107,L71)</f>
        <v>0</v>
      </c>
      <c r="M157" s="236">
        <f t="shared" si="1047"/>
        <v>0</v>
      </c>
      <c r="N157" s="240">
        <f>SUM(N107,N71)</f>
        <v>0</v>
      </c>
      <c r="O157" s="240">
        <f>SUM(O107,O71)</f>
        <v>0</v>
      </c>
      <c r="P157" s="236">
        <f t="shared" si="1049"/>
        <v>0</v>
      </c>
      <c r="Q157" s="263">
        <f>SUM(Q107,Q71)</f>
        <v>0</v>
      </c>
      <c r="R157" s="263">
        <f>SUM(R107,R71)</f>
        <v>0</v>
      </c>
      <c r="S157" s="257">
        <f t="shared" si="1051"/>
        <v>0</v>
      </c>
      <c r="T157" s="263">
        <f>SUM(T107,T71)</f>
        <v>0</v>
      </c>
      <c r="U157" s="263">
        <f>SUM(U107,U71)</f>
        <v>0</v>
      </c>
      <c r="V157" s="257">
        <f t="shared" si="1053"/>
        <v>0</v>
      </c>
      <c r="W157" s="263">
        <f>SUM(W107,W71)</f>
        <v>0</v>
      </c>
      <c r="X157" s="263">
        <f>SUM(X107,X71)</f>
        <v>0</v>
      </c>
      <c r="Y157" s="257">
        <f t="shared" si="1055"/>
        <v>0</v>
      </c>
      <c r="Z157" s="290">
        <f>SUM(Z107,Z71)</f>
        <v>0</v>
      </c>
      <c r="AA157" s="290">
        <f>SUM(AA107,AA71)</f>
        <v>0</v>
      </c>
      <c r="AB157" s="284">
        <f t="shared" si="1057"/>
        <v>0</v>
      </c>
      <c r="AC157" s="290">
        <f>SUM(AC107,AC71)</f>
        <v>0</v>
      </c>
      <c r="AD157" s="290">
        <f>SUM(AD107,AD71)</f>
        <v>0</v>
      </c>
      <c r="AE157" s="284">
        <f t="shared" si="1059"/>
        <v>0</v>
      </c>
      <c r="AF157" s="290">
        <f>SUM(AF107,AF71)</f>
        <v>0</v>
      </c>
      <c r="AG157" s="290">
        <f>SUM(AG107,AG71)</f>
        <v>0</v>
      </c>
      <c r="AH157" s="284">
        <f t="shared" si="1061"/>
        <v>0</v>
      </c>
      <c r="AI157" s="317">
        <f>SUM(AI107,AI71)</f>
        <v>0</v>
      </c>
      <c r="AJ157" s="317">
        <f>SUM(AJ107,AJ71)</f>
        <v>0</v>
      </c>
      <c r="AK157" s="311">
        <f t="shared" si="1063"/>
        <v>0</v>
      </c>
      <c r="AL157" s="317">
        <f>SUM(AL107,AL71)</f>
        <v>0</v>
      </c>
      <c r="AM157" s="317">
        <f>SUM(AM107,AM71)</f>
        <v>0</v>
      </c>
      <c r="AN157" s="311">
        <f t="shared" si="1065"/>
        <v>0</v>
      </c>
      <c r="AO157" s="317">
        <f>SUM(AO107,AO71)</f>
        <v>0</v>
      </c>
      <c r="AP157" s="317">
        <f>SUM(AP107,AP71)</f>
        <v>0</v>
      </c>
      <c r="AQ157" s="311">
        <f t="shared" si="1067"/>
        <v>0</v>
      </c>
      <c r="AR157" s="439"/>
    </row>
    <row r="158" spans="1:44" ht="39.950000000000003" customHeight="1">
      <c r="A158" s="417" t="s">
        <v>397</v>
      </c>
      <c r="B158" s="417"/>
      <c r="C158" s="417"/>
      <c r="D158" s="174" t="s">
        <v>5</v>
      </c>
      <c r="E158" s="175">
        <f t="shared" ref="E158:E166" si="1069">H158+K158+N158+Q158+T158+W158+Z158+AC158+AF158+AI158+AL158+AO158</f>
        <v>3748.3888400000001</v>
      </c>
      <c r="F158" s="175">
        <f t="shared" si="1068"/>
        <v>25</v>
      </c>
      <c r="G158" s="217">
        <f t="shared" si="1034"/>
        <v>0.66695321822588716</v>
      </c>
      <c r="H158" s="194">
        <f>SUM(H159:H160)</f>
        <v>0</v>
      </c>
      <c r="I158" s="194">
        <f>SUM(I159:I160)</f>
        <v>0</v>
      </c>
      <c r="J158" s="197">
        <f t="shared" si="1022"/>
        <v>0</v>
      </c>
      <c r="K158" s="194">
        <f t="shared" ref="K158:L158" si="1070">SUM(K159:K160)</f>
        <v>25</v>
      </c>
      <c r="L158" s="194">
        <f t="shared" si="1070"/>
        <v>25</v>
      </c>
      <c r="M158" s="197">
        <f t="shared" si="1047"/>
        <v>100</v>
      </c>
      <c r="N158" s="194">
        <f t="shared" ref="N158:O158" si="1071">SUM(N159:N160)</f>
        <v>170.1</v>
      </c>
      <c r="O158" s="194">
        <f t="shared" si="1071"/>
        <v>0</v>
      </c>
      <c r="P158" s="197">
        <f t="shared" si="1049"/>
        <v>0</v>
      </c>
      <c r="Q158" s="260">
        <f t="shared" ref="Q158:R158" si="1072">SUM(Q159:Q160)</f>
        <v>500</v>
      </c>
      <c r="R158" s="260">
        <f t="shared" si="1072"/>
        <v>0</v>
      </c>
      <c r="S158" s="255">
        <f t="shared" si="1051"/>
        <v>0</v>
      </c>
      <c r="T158" s="260">
        <f t="shared" ref="T158:U158" si="1073">SUM(T159:T160)</f>
        <v>150</v>
      </c>
      <c r="U158" s="260">
        <f t="shared" si="1073"/>
        <v>0</v>
      </c>
      <c r="V158" s="255">
        <f t="shared" si="1053"/>
        <v>0</v>
      </c>
      <c r="W158" s="260">
        <f t="shared" ref="W158:X158" si="1074">SUM(W159:W160)</f>
        <v>0</v>
      </c>
      <c r="X158" s="260">
        <f t="shared" si="1074"/>
        <v>0</v>
      </c>
      <c r="Y158" s="255">
        <f t="shared" si="1055"/>
        <v>0</v>
      </c>
      <c r="Z158" s="287">
        <f t="shared" ref="Z158:AA158" si="1075">SUM(Z159:Z160)</f>
        <v>161.38883999999999</v>
      </c>
      <c r="AA158" s="287">
        <f t="shared" si="1075"/>
        <v>0</v>
      </c>
      <c r="AB158" s="282">
        <f t="shared" si="1057"/>
        <v>0</v>
      </c>
      <c r="AC158" s="287">
        <f t="shared" ref="AC158:AD158" si="1076">SUM(AC159:AC160)</f>
        <v>0</v>
      </c>
      <c r="AD158" s="287">
        <f t="shared" si="1076"/>
        <v>0</v>
      </c>
      <c r="AE158" s="282">
        <f t="shared" si="1059"/>
        <v>0</v>
      </c>
      <c r="AF158" s="287">
        <f t="shared" ref="AF158:AG158" si="1077">SUM(AF159:AF160)</f>
        <v>0</v>
      </c>
      <c r="AG158" s="287">
        <f t="shared" si="1077"/>
        <v>0</v>
      </c>
      <c r="AH158" s="282">
        <f t="shared" si="1061"/>
        <v>0</v>
      </c>
      <c r="AI158" s="314">
        <f t="shared" ref="AI158:AJ158" si="1078">SUM(AI159:AI160)</f>
        <v>0</v>
      </c>
      <c r="AJ158" s="314">
        <f t="shared" si="1078"/>
        <v>0</v>
      </c>
      <c r="AK158" s="309">
        <f t="shared" si="1063"/>
        <v>0</v>
      </c>
      <c r="AL158" s="314">
        <f t="shared" ref="AL158:AM158" si="1079">SUM(AL159:AL160)</f>
        <v>0</v>
      </c>
      <c r="AM158" s="314">
        <f t="shared" si="1079"/>
        <v>0</v>
      </c>
      <c r="AN158" s="309">
        <f t="shared" si="1065"/>
        <v>0</v>
      </c>
      <c r="AO158" s="314">
        <f t="shared" ref="AO158:AP158" si="1080">SUM(AO159:AO160)</f>
        <v>2741.9</v>
      </c>
      <c r="AP158" s="314">
        <f t="shared" si="1080"/>
        <v>0</v>
      </c>
      <c r="AQ158" s="309">
        <f t="shared" si="1067"/>
        <v>0</v>
      </c>
      <c r="AR158" s="439"/>
    </row>
    <row r="159" spans="1:44" ht="39.950000000000003" customHeight="1">
      <c r="A159" s="417"/>
      <c r="B159" s="417"/>
      <c r="C159" s="417"/>
      <c r="D159" s="173" t="s">
        <v>7</v>
      </c>
      <c r="E159" s="169">
        <f t="shared" si="1069"/>
        <v>3748.3888400000001</v>
      </c>
      <c r="F159" s="169">
        <f t="shared" si="1068"/>
        <v>25</v>
      </c>
      <c r="G159" s="171">
        <f t="shared" si="1034"/>
        <v>0.66695321822588716</v>
      </c>
      <c r="H159" s="237">
        <f>SUM(H67,H79,H85,H88,H97,H140)</f>
        <v>0</v>
      </c>
      <c r="I159" s="237">
        <f>SUM(I67,I79,I85,I88,I97,I140)</f>
        <v>0</v>
      </c>
      <c r="J159" s="236">
        <f t="shared" si="1022"/>
        <v>0</v>
      </c>
      <c r="K159" s="237">
        <f>SUM(K67,K79,K85,K88,K97,K140)</f>
        <v>25</v>
      </c>
      <c r="L159" s="237">
        <f>SUM(L67,L79,L85,L88,L97,L140)</f>
        <v>25</v>
      </c>
      <c r="M159" s="236">
        <f t="shared" si="1047"/>
        <v>100</v>
      </c>
      <c r="N159" s="237">
        <f>SUM(N67,N79,N85,N88,N97,N140)</f>
        <v>170.1</v>
      </c>
      <c r="O159" s="237">
        <f>SUM(O67,O79,O85,O88,O97,O140)</f>
        <v>0</v>
      </c>
      <c r="P159" s="236">
        <f t="shared" si="1049"/>
        <v>0</v>
      </c>
      <c r="Q159" s="261">
        <f>SUM(Q67,Q79,Q85,Q88,Q97,Q140)</f>
        <v>500</v>
      </c>
      <c r="R159" s="261">
        <f>SUM(R67,R79,R85,R88,R97,R140)</f>
        <v>0</v>
      </c>
      <c r="S159" s="257">
        <f t="shared" si="1051"/>
        <v>0</v>
      </c>
      <c r="T159" s="261">
        <f>SUM(T67,T79,T85,T88,T97,T140)</f>
        <v>150</v>
      </c>
      <c r="U159" s="261">
        <f>SUM(U67,U79,U85,U88,U97,U140)</f>
        <v>0</v>
      </c>
      <c r="V159" s="257">
        <f t="shared" si="1053"/>
        <v>0</v>
      </c>
      <c r="W159" s="261">
        <f>SUM(W67,W79,W85,W88,W97,W140)</f>
        <v>0</v>
      </c>
      <c r="X159" s="261">
        <f>SUM(X67,X79,X85,X88,X97,X140)</f>
        <v>0</v>
      </c>
      <c r="Y159" s="257">
        <f t="shared" si="1055"/>
        <v>0</v>
      </c>
      <c r="Z159" s="288">
        <f>SUM(Z67,Z79,Z85,Z88,Z97,Z140)</f>
        <v>161.38883999999999</v>
      </c>
      <c r="AA159" s="288">
        <f>SUM(AA67,AA79,AA85,AA88,AA97,AA140)</f>
        <v>0</v>
      </c>
      <c r="AB159" s="284">
        <f t="shared" si="1057"/>
        <v>0</v>
      </c>
      <c r="AC159" s="288">
        <f>SUM(AC67,AC79,AC85,AC88,AC97,AC140)</f>
        <v>0</v>
      </c>
      <c r="AD159" s="288">
        <f>SUM(AD67,AD79,AD85,AD88,AD97,AD140)</f>
        <v>0</v>
      </c>
      <c r="AE159" s="284">
        <f t="shared" si="1059"/>
        <v>0</v>
      </c>
      <c r="AF159" s="288">
        <f>SUM(AF67,AF79,AF85,AF88,AF97,AF140)</f>
        <v>0</v>
      </c>
      <c r="AG159" s="288">
        <f>SUM(AG67,AG79,AG85,AG88,AG97,AG140)</f>
        <v>0</v>
      </c>
      <c r="AH159" s="284">
        <f t="shared" si="1061"/>
        <v>0</v>
      </c>
      <c r="AI159" s="315">
        <f>SUM(AI67,AI79,AI85,AI88,AI97,AI140)</f>
        <v>0</v>
      </c>
      <c r="AJ159" s="315">
        <f>SUM(AJ67,AJ79,AJ85,AJ88,AJ97,AJ140)</f>
        <v>0</v>
      </c>
      <c r="AK159" s="311">
        <f t="shared" si="1063"/>
        <v>0</v>
      </c>
      <c r="AL159" s="315">
        <f>SUM(AL67,AL79,AL85,AL88,AL97,AL140)</f>
        <v>0</v>
      </c>
      <c r="AM159" s="315">
        <f>SUM(AM67,AM79,AM85,AM88,AM97,AM140)</f>
        <v>0</v>
      </c>
      <c r="AN159" s="311">
        <f t="shared" si="1065"/>
        <v>0</v>
      </c>
      <c r="AO159" s="315">
        <f>SUM(AO67,AO79,AO85,AO88,AO97,AO140)</f>
        <v>2741.9</v>
      </c>
      <c r="AP159" s="315">
        <f>SUM(AP67,AP79,AP85,AP88,AP97,AP140)</f>
        <v>0</v>
      </c>
      <c r="AQ159" s="311">
        <f t="shared" si="1067"/>
        <v>0</v>
      </c>
      <c r="AR159" s="439"/>
    </row>
    <row r="160" spans="1:44" ht="39.950000000000003" customHeight="1">
      <c r="A160" s="417"/>
      <c r="B160" s="417"/>
      <c r="C160" s="417"/>
      <c r="D160" s="173" t="s">
        <v>308</v>
      </c>
      <c r="E160" s="169">
        <f t="shared" si="1069"/>
        <v>0</v>
      </c>
      <c r="F160" s="169">
        <f t="shared" si="1068"/>
        <v>0</v>
      </c>
      <c r="G160" s="171">
        <f t="shared" si="1034"/>
        <v>0</v>
      </c>
      <c r="H160" s="237">
        <f>SUM(H68,H80,H86,H98,H141)</f>
        <v>0</v>
      </c>
      <c r="I160" s="237">
        <f>SUM(I68,I80,I86,I98,I141)</f>
        <v>0</v>
      </c>
      <c r="J160" s="236">
        <f t="shared" si="1022"/>
        <v>0</v>
      </c>
      <c r="K160" s="237">
        <f>SUM(K68,K80,K86,K98,K141)</f>
        <v>0</v>
      </c>
      <c r="L160" s="237">
        <f>SUM(L68,L80,L86,L98,L141)</f>
        <v>0</v>
      </c>
      <c r="M160" s="236">
        <f t="shared" si="1047"/>
        <v>0</v>
      </c>
      <c r="N160" s="237">
        <f>SUM(N68,N80,N86,N98,N141)</f>
        <v>0</v>
      </c>
      <c r="O160" s="237">
        <f>SUM(O68,O80,O86,O98,O141)</f>
        <v>0</v>
      </c>
      <c r="P160" s="236">
        <f t="shared" si="1049"/>
        <v>0</v>
      </c>
      <c r="Q160" s="261">
        <f>SUM(Q68,Q80,Q86,Q98,Q141)</f>
        <v>0</v>
      </c>
      <c r="R160" s="261">
        <f>SUM(R68,R80,R86,R98,R141)</f>
        <v>0</v>
      </c>
      <c r="S160" s="257">
        <f t="shared" si="1051"/>
        <v>0</v>
      </c>
      <c r="T160" s="261">
        <f>SUM(T68,T80,T86,T98,T141)</f>
        <v>0</v>
      </c>
      <c r="U160" s="261">
        <f>SUM(U68,U80,U86,U98,U141)</f>
        <v>0</v>
      </c>
      <c r="V160" s="257">
        <f t="shared" si="1053"/>
        <v>0</v>
      </c>
      <c r="W160" s="261">
        <f>SUM(W68,W80,W86,W98,W141)</f>
        <v>0</v>
      </c>
      <c r="X160" s="261">
        <f>SUM(X68,X80,X86,X98,X141)</f>
        <v>0</v>
      </c>
      <c r="Y160" s="257">
        <f t="shared" si="1055"/>
        <v>0</v>
      </c>
      <c r="Z160" s="288">
        <f>SUM(Z68,Z80,Z86,Z98,Z141)</f>
        <v>0</v>
      </c>
      <c r="AA160" s="288">
        <f>SUM(AA68,AA80,AA86,AA98,AA141)</f>
        <v>0</v>
      </c>
      <c r="AB160" s="284">
        <f t="shared" si="1057"/>
        <v>0</v>
      </c>
      <c r="AC160" s="288">
        <f>SUM(AC68,AC80,AC86,AC98,AC141)</f>
        <v>0</v>
      </c>
      <c r="AD160" s="288">
        <f>SUM(AD68,AD80,AD86,AD98,AD141)</f>
        <v>0</v>
      </c>
      <c r="AE160" s="284">
        <f t="shared" si="1059"/>
        <v>0</v>
      </c>
      <c r="AF160" s="288">
        <f>SUM(AF68,AF80,AF86,AF98,AF141)</f>
        <v>0</v>
      </c>
      <c r="AG160" s="288">
        <f>SUM(AG68,AG80,AG86,AG98,AG141)</f>
        <v>0</v>
      </c>
      <c r="AH160" s="284">
        <f t="shared" si="1061"/>
        <v>0</v>
      </c>
      <c r="AI160" s="315">
        <f>SUM(AI68,AI80,AI86,AI98,AI141)</f>
        <v>0</v>
      </c>
      <c r="AJ160" s="315">
        <f>SUM(AJ68,AJ80,AJ86,AJ98,AJ141)</f>
        <v>0</v>
      </c>
      <c r="AK160" s="311">
        <f t="shared" si="1063"/>
        <v>0</v>
      </c>
      <c r="AL160" s="315">
        <f>SUM(AL68,AL80,AL86,AL98,AL141)</f>
        <v>0</v>
      </c>
      <c r="AM160" s="315">
        <f>SUM(AM68,AM80,AM86,AM98,AM141)</f>
        <v>0</v>
      </c>
      <c r="AN160" s="311">
        <f t="shared" si="1065"/>
        <v>0</v>
      </c>
      <c r="AO160" s="315">
        <f>SUM(AO68,AO80,AO86,AO98,AO141)</f>
        <v>0</v>
      </c>
      <c r="AP160" s="315">
        <f>SUM(AP68,AP80,AP86,AP98,AP141)</f>
        <v>0</v>
      </c>
      <c r="AQ160" s="311">
        <f t="shared" si="1067"/>
        <v>0</v>
      </c>
      <c r="AR160" s="439"/>
    </row>
    <row r="161" spans="1:44" ht="39.950000000000003" customHeight="1">
      <c r="A161" s="399" t="s">
        <v>340</v>
      </c>
      <c r="B161" s="399"/>
      <c r="C161" s="399"/>
      <c r="D161" s="174" t="s">
        <v>5</v>
      </c>
      <c r="E161" s="175">
        <f t="shared" si="1069"/>
        <v>1015</v>
      </c>
      <c r="F161" s="175">
        <f t="shared" si="1068"/>
        <v>0</v>
      </c>
      <c r="G161" s="217">
        <f t="shared" si="1034"/>
        <v>0</v>
      </c>
      <c r="H161" s="194">
        <f>SUM(H162:H163)</f>
        <v>0</v>
      </c>
      <c r="I161" s="194">
        <f>SUM(I162:I163)</f>
        <v>0</v>
      </c>
      <c r="J161" s="197">
        <f t="shared" si="1022"/>
        <v>0</v>
      </c>
      <c r="K161" s="194">
        <f t="shared" ref="K161:L161" si="1081">SUM(K162:K163)</f>
        <v>0</v>
      </c>
      <c r="L161" s="194">
        <f t="shared" si="1081"/>
        <v>0</v>
      </c>
      <c r="M161" s="197">
        <f t="shared" si="1047"/>
        <v>0</v>
      </c>
      <c r="N161" s="194">
        <f t="shared" ref="N161:O161" si="1082">SUM(N162:N163)</f>
        <v>0</v>
      </c>
      <c r="O161" s="194">
        <f t="shared" si="1082"/>
        <v>0</v>
      </c>
      <c r="P161" s="197">
        <f t="shared" si="1049"/>
        <v>0</v>
      </c>
      <c r="Q161" s="260">
        <f t="shared" ref="Q161:R161" si="1083">SUM(Q162:Q163)</f>
        <v>0</v>
      </c>
      <c r="R161" s="260">
        <f t="shared" si="1083"/>
        <v>0</v>
      </c>
      <c r="S161" s="255">
        <f t="shared" si="1051"/>
        <v>0</v>
      </c>
      <c r="T161" s="260">
        <f t="shared" ref="T161:U161" si="1084">SUM(T162:T163)</f>
        <v>0</v>
      </c>
      <c r="U161" s="260">
        <f t="shared" si="1084"/>
        <v>0</v>
      </c>
      <c r="V161" s="255">
        <f t="shared" si="1053"/>
        <v>0</v>
      </c>
      <c r="W161" s="260">
        <f t="shared" ref="W161:X161" si="1085">SUM(W162:W163)</f>
        <v>0</v>
      </c>
      <c r="X161" s="260">
        <f t="shared" si="1085"/>
        <v>0</v>
      </c>
      <c r="Y161" s="255">
        <f t="shared" si="1055"/>
        <v>0</v>
      </c>
      <c r="Z161" s="287">
        <f t="shared" ref="Z161:AA161" si="1086">SUM(Z162:Z163)</f>
        <v>165</v>
      </c>
      <c r="AA161" s="287">
        <f t="shared" si="1086"/>
        <v>0</v>
      </c>
      <c r="AB161" s="282">
        <f t="shared" si="1057"/>
        <v>0</v>
      </c>
      <c r="AC161" s="287">
        <f t="shared" ref="AC161:AD161" si="1087">SUM(AC162:AC163)</f>
        <v>0</v>
      </c>
      <c r="AD161" s="287">
        <f t="shared" si="1087"/>
        <v>0</v>
      </c>
      <c r="AE161" s="282">
        <f t="shared" si="1059"/>
        <v>0</v>
      </c>
      <c r="AF161" s="287">
        <f t="shared" ref="AF161:AG161" si="1088">SUM(AF162:AF163)</f>
        <v>250</v>
      </c>
      <c r="AG161" s="287">
        <f t="shared" si="1088"/>
        <v>0</v>
      </c>
      <c r="AH161" s="282">
        <f t="shared" si="1061"/>
        <v>0</v>
      </c>
      <c r="AI161" s="314">
        <f t="shared" ref="AI161:AJ161" si="1089">SUM(AI162:AI163)</f>
        <v>500</v>
      </c>
      <c r="AJ161" s="314">
        <f t="shared" si="1089"/>
        <v>0</v>
      </c>
      <c r="AK161" s="309">
        <f t="shared" si="1063"/>
        <v>0</v>
      </c>
      <c r="AL161" s="314">
        <f t="shared" ref="AL161:AM161" si="1090">SUM(AL162:AL163)</f>
        <v>0</v>
      </c>
      <c r="AM161" s="314">
        <f t="shared" si="1090"/>
        <v>0</v>
      </c>
      <c r="AN161" s="309">
        <f t="shared" si="1065"/>
        <v>0</v>
      </c>
      <c r="AO161" s="314">
        <f t="shared" ref="AO161:AP161" si="1091">SUM(AO162:AO163)</f>
        <v>100</v>
      </c>
      <c r="AP161" s="314">
        <f t="shared" si="1091"/>
        <v>0</v>
      </c>
      <c r="AQ161" s="309">
        <f t="shared" si="1067"/>
        <v>0</v>
      </c>
      <c r="AR161" s="439"/>
    </row>
    <row r="162" spans="1:44" ht="39.950000000000003" customHeight="1">
      <c r="A162" s="399"/>
      <c r="B162" s="399"/>
      <c r="C162" s="399"/>
      <c r="D162" s="173" t="s">
        <v>7</v>
      </c>
      <c r="E162" s="169">
        <f t="shared" si="1069"/>
        <v>1015</v>
      </c>
      <c r="F162" s="169">
        <f t="shared" si="1068"/>
        <v>0</v>
      </c>
      <c r="G162" s="171">
        <f t="shared" si="1034"/>
        <v>0</v>
      </c>
      <c r="H162" s="237">
        <f>SUM(H94,H100,H103,H109,H112,H143)</f>
        <v>0</v>
      </c>
      <c r="I162" s="237">
        <f>SUM(I94,I100,I103,I109,I112,I143)</f>
        <v>0</v>
      </c>
      <c r="J162" s="236">
        <f t="shared" si="1022"/>
        <v>0</v>
      </c>
      <c r="K162" s="237">
        <f>SUM(K94,K100,K103,K109,K112,K143)</f>
        <v>0</v>
      </c>
      <c r="L162" s="237">
        <f>SUM(L94,L100,L103,L109,L112,L143)</f>
        <v>0</v>
      </c>
      <c r="M162" s="236">
        <f t="shared" si="1047"/>
        <v>0</v>
      </c>
      <c r="N162" s="237">
        <f>SUM(N94,N100,N103,N109,N112,N143)</f>
        <v>0</v>
      </c>
      <c r="O162" s="237">
        <f>SUM(O94,O100,O103,O109,O112,O143)</f>
        <v>0</v>
      </c>
      <c r="P162" s="236">
        <f t="shared" si="1049"/>
        <v>0</v>
      </c>
      <c r="Q162" s="261">
        <f>SUM(Q94,Q100,Q103,Q109,Q112,Q143)</f>
        <v>0</v>
      </c>
      <c r="R162" s="261">
        <f>SUM(R94,R100,R103,R109,R112,R143)</f>
        <v>0</v>
      </c>
      <c r="S162" s="257">
        <f t="shared" si="1051"/>
        <v>0</v>
      </c>
      <c r="T162" s="261">
        <f>SUM(T94,T100,T103,T109,T112,T143)</f>
        <v>0</v>
      </c>
      <c r="U162" s="261">
        <f>SUM(U94,U100,U103,U109,U112,U143)</f>
        <v>0</v>
      </c>
      <c r="V162" s="257">
        <f t="shared" si="1053"/>
        <v>0</v>
      </c>
      <c r="W162" s="261">
        <f>SUM(W94,W100,W103,W109,W112,W143)</f>
        <v>0</v>
      </c>
      <c r="X162" s="261">
        <f>SUM(X94,X100,X103,X109,X112,X143)</f>
        <v>0</v>
      </c>
      <c r="Y162" s="257">
        <f t="shared" si="1055"/>
        <v>0</v>
      </c>
      <c r="Z162" s="288">
        <f>SUM(Z94,Z100,Z103,Z109,Z112,Z143)</f>
        <v>165</v>
      </c>
      <c r="AA162" s="288">
        <f>SUM(AA94,AA100,AA103,AA109,AA112,AA143)</f>
        <v>0</v>
      </c>
      <c r="AB162" s="284">
        <f t="shared" si="1057"/>
        <v>0</v>
      </c>
      <c r="AC162" s="288">
        <f>SUM(AC94,AC100,AC103,AC109,AC112,AC143)</f>
        <v>0</v>
      </c>
      <c r="AD162" s="288">
        <f>SUM(AD94,AD100,AD103,AD109,AD112,AD143)</f>
        <v>0</v>
      </c>
      <c r="AE162" s="284">
        <f t="shared" si="1059"/>
        <v>0</v>
      </c>
      <c r="AF162" s="288">
        <f>SUM(AF94,AF100,AF103,AF109,AF112,AF143)</f>
        <v>250</v>
      </c>
      <c r="AG162" s="288">
        <f>SUM(AG94,AG100,AG103,AG109,AG112,AG143)</f>
        <v>0</v>
      </c>
      <c r="AH162" s="284">
        <f t="shared" si="1061"/>
        <v>0</v>
      </c>
      <c r="AI162" s="315">
        <f>SUM(AI94,AI100,AI103,AI109,AI112,AI143)</f>
        <v>500</v>
      </c>
      <c r="AJ162" s="315">
        <f>SUM(AJ94,AJ100,AJ103,AJ109,AJ112,AJ143)</f>
        <v>0</v>
      </c>
      <c r="AK162" s="311">
        <f t="shared" si="1063"/>
        <v>0</v>
      </c>
      <c r="AL162" s="315">
        <f>SUM(AL94,AL100,AL103,AL109,AL112,AL143)</f>
        <v>0</v>
      </c>
      <c r="AM162" s="315">
        <f>SUM(AM94,AM100,AM103,AM109,AM112,AM143)</f>
        <v>0</v>
      </c>
      <c r="AN162" s="311">
        <f t="shared" si="1065"/>
        <v>0</v>
      </c>
      <c r="AO162" s="315">
        <f>SUM(AO94,AO100,AO103,AO109,AO112,AO143)</f>
        <v>100</v>
      </c>
      <c r="AP162" s="315">
        <f>SUM(AP94,AP100,AP103,AP109,AP112,AP143)</f>
        <v>0</v>
      </c>
      <c r="AQ162" s="311">
        <f t="shared" si="1067"/>
        <v>0</v>
      </c>
      <c r="AR162" s="439"/>
    </row>
    <row r="163" spans="1:44" ht="39.950000000000003" customHeight="1">
      <c r="A163" s="399"/>
      <c r="B163" s="399"/>
      <c r="C163" s="399"/>
      <c r="D163" s="173" t="s">
        <v>308</v>
      </c>
      <c r="E163" s="169">
        <f t="shared" si="1069"/>
        <v>0</v>
      </c>
      <c r="F163" s="169">
        <f t="shared" si="1068"/>
        <v>0</v>
      </c>
      <c r="G163" s="171">
        <f t="shared" si="1034"/>
        <v>0</v>
      </c>
      <c r="H163" s="237">
        <f>SUM(H95,H101,H104,H110,H113,H144)</f>
        <v>0</v>
      </c>
      <c r="I163" s="237">
        <f>SUM(I95,I101,I104,I110,I113,I144)</f>
        <v>0</v>
      </c>
      <c r="J163" s="236">
        <f t="shared" si="1022"/>
        <v>0</v>
      </c>
      <c r="K163" s="237">
        <f>SUM(K95,K101,K104,K110,K113,K144)</f>
        <v>0</v>
      </c>
      <c r="L163" s="237">
        <f>SUM(L95,L101,L104,L110,L113,L144)</f>
        <v>0</v>
      </c>
      <c r="M163" s="236">
        <f t="shared" si="1047"/>
        <v>0</v>
      </c>
      <c r="N163" s="237">
        <f>SUM(N95,N101,N104,N110,N113,N144)</f>
        <v>0</v>
      </c>
      <c r="O163" s="237">
        <f>SUM(O95,O101,O104,O110,O113,O144)</f>
        <v>0</v>
      </c>
      <c r="P163" s="236">
        <f t="shared" si="1049"/>
        <v>0</v>
      </c>
      <c r="Q163" s="261">
        <f>SUM(Q95,Q101,Q104,Q110,Q113,Q144)</f>
        <v>0</v>
      </c>
      <c r="R163" s="261">
        <f>SUM(R95,R101,R104,R110,R113,R144)</f>
        <v>0</v>
      </c>
      <c r="S163" s="257">
        <f t="shared" si="1051"/>
        <v>0</v>
      </c>
      <c r="T163" s="261">
        <f>SUM(T95,T101,T104,T110,T113,T144)</f>
        <v>0</v>
      </c>
      <c r="U163" s="261">
        <f>SUM(U95,U101,U104,U110,U113,U144)</f>
        <v>0</v>
      </c>
      <c r="V163" s="257">
        <f t="shared" si="1053"/>
        <v>0</v>
      </c>
      <c r="W163" s="261">
        <f>SUM(W95,W101,W104,W110,W113,W144)</f>
        <v>0</v>
      </c>
      <c r="X163" s="261">
        <f>SUM(X95,X101,X104,X110,X113,X144)</f>
        <v>0</v>
      </c>
      <c r="Y163" s="257">
        <f t="shared" si="1055"/>
        <v>0</v>
      </c>
      <c r="Z163" s="288">
        <f>SUM(Z95,Z101,Z104,Z110,Z113,Z144)</f>
        <v>0</v>
      </c>
      <c r="AA163" s="288">
        <f>SUM(AA95,AA101,AA104,AA110,AA113,AA144)</f>
        <v>0</v>
      </c>
      <c r="AB163" s="284">
        <f t="shared" si="1057"/>
        <v>0</v>
      </c>
      <c r="AC163" s="288">
        <f>SUM(AC95,AC101,AC104,AC110,AC113,AC144)</f>
        <v>0</v>
      </c>
      <c r="AD163" s="288">
        <f>SUM(AD95,AD101,AD104,AD110,AD113,AD144)</f>
        <v>0</v>
      </c>
      <c r="AE163" s="284">
        <f t="shared" si="1059"/>
        <v>0</v>
      </c>
      <c r="AF163" s="288">
        <f>SUM(AF95,AF101,AF104,AF110,AF113,AF144)</f>
        <v>0</v>
      </c>
      <c r="AG163" s="288">
        <f>SUM(AG95,AG101,AG104,AG110,AG113,AG144)</f>
        <v>0</v>
      </c>
      <c r="AH163" s="284">
        <f t="shared" si="1061"/>
        <v>0</v>
      </c>
      <c r="AI163" s="315">
        <f>SUM(AI95,AI101,AI104,AI110,AI113,AI144)</f>
        <v>0</v>
      </c>
      <c r="AJ163" s="315">
        <f>SUM(AJ95,AJ101,AJ104,AJ110,AJ113,AJ144)</f>
        <v>0</v>
      </c>
      <c r="AK163" s="311">
        <f t="shared" si="1063"/>
        <v>0</v>
      </c>
      <c r="AL163" s="315">
        <f>SUM(AL95,AL101,AL104,AL110,AL113,AL144)</f>
        <v>0</v>
      </c>
      <c r="AM163" s="315">
        <f>SUM(AM95,AM101,AM104,AM110,AM113,AM144)</f>
        <v>0</v>
      </c>
      <c r="AN163" s="311">
        <f t="shared" si="1065"/>
        <v>0</v>
      </c>
      <c r="AO163" s="315">
        <f>SUM(AO95,AO101,AO104,AO110,AO113,AO144)</f>
        <v>0</v>
      </c>
      <c r="AP163" s="315">
        <f>SUM(AP95,AP101,AP104,AP110,AP113,AP144)</f>
        <v>0</v>
      </c>
      <c r="AQ163" s="311">
        <f t="shared" si="1067"/>
        <v>0</v>
      </c>
      <c r="AR163" s="439"/>
    </row>
    <row r="164" spans="1:44" s="99" customFormat="1" ht="39.950000000000003" customHeight="1">
      <c r="A164" s="443" t="s">
        <v>339</v>
      </c>
      <c r="B164" s="443"/>
      <c r="C164" s="443"/>
      <c r="D164" s="174" t="s">
        <v>5</v>
      </c>
      <c r="E164" s="175">
        <f t="shared" si="1069"/>
        <v>0</v>
      </c>
      <c r="F164" s="175">
        <f t="shared" si="1068"/>
        <v>0</v>
      </c>
      <c r="G164" s="217">
        <f t="shared" si="1034"/>
        <v>0</v>
      </c>
      <c r="H164" s="194">
        <f>SUM(H165:H166)</f>
        <v>0</v>
      </c>
      <c r="I164" s="194">
        <f>SUM(I165:I166)</f>
        <v>0</v>
      </c>
      <c r="J164" s="197">
        <f t="shared" si="1022"/>
        <v>0</v>
      </c>
      <c r="K164" s="194">
        <f t="shared" ref="K164:L164" si="1092">SUM(K165:K166)</f>
        <v>0</v>
      </c>
      <c r="L164" s="194">
        <f t="shared" si="1092"/>
        <v>0</v>
      </c>
      <c r="M164" s="197">
        <f t="shared" si="1047"/>
        <v>0</v>
      </c>
      <c r="N164" s="194">
        <f t="shared" ref="N164:O164" si="1093">SUM(N165:N166)</f>
        <v>0</v>
      </c>
      <c r="O164" s="194">
        <f t="shared" si="1093"/>
        <v>0</v>
      </c>
      <c r="P164" s="197">
        <f t="shared" si="1049"/>
        <v>0</v>
      </c>
      <c r="Q164" s="260">
        <f t="shared" ref="Q164:R164" si="1094">SUM(Q165:Q166)</f>
        <v>0</v>
      </c>
      <c r="R164" s="260">
        <f t="shared" si="1094"/>
        <v>0</v>
      </c>
      <c r="S164" s="255">
        <f t="shared" si="1051"/>
        <v>0</v>
      </c>
      <c r="T164" s="260">
        <f t="shared" ref="T164:U164" si="1095">SUM(T165:T166)</f>
        <v>0</v>
      </c>
      <c r="U164" s="260">
        <f t="shared" si="1095"/>
        <v>0</v>
      </c>
      <c r="V164" s="255">
        <f t="shared" si="1053"/>
        <v>0</v>
      </c>
      <c r="W164" s="260">
        <f t="shared" ref="W164:X164" si="1096">SUM(W165:W166)</f>
        <v>0</v>
      </c>
      <c r="X164" s="260">
        <f t="shared" si="1096"/>
        <v>0</v>
      </c>
      <c r="Y164" s="255">
        <f t="shared" si="1055"/>
        <v>0</v>
      </c>
      <c r="Z164" s="287">
        <f t="shared" ref="Z164:AA164" si="1097">SUM(Z165:Z166)</f>
        <v>0</v>
      </c>
      <c r="AA164" s="287">
        <f t="shared" si="1097"/>
        <v>0</v>
      </c>
      <c r="AB164" s="282">
        <f t="shared" si="1057"/>
        <v>0</v>
      </c>
      <c r="AC164" s="287">
        <f t="shared" ref="AC164:AD164" si="1098">SUM(AC165:AC166)</f>
        <v>0</v>
      </c>
      <c r="AD164" s="287">
        <f t="shared" si="1098"/>
        <v>0</v>
      </c>
      <c r="AE164" s="282">
        <f t="shared" si="1059"/>
        <v>0</v>
      </c>
      <c r="AF164" s="287">
        <f t="shared" ref="AF164:AG164" si="1099">SUM(AF165:AF166)</f>
        <v>0</v>
      </c>
      <c r="AG164" s="287">
        <f t="shared" si="1099"/>
        <v>0</v>
      </c>
      <c r="AH164" s="282">
        <f t="shared" si="1061"/>
        <v>0</v>
      </c>
      <c r="AI164" s="314">
        <f t="shared" ref="AI164:AJ164" si="1100">SUM(AI165:AI166)</f>
        <v>0</v>
      </c>
      <c r="AJ164" s="314">
        <f t="shared" si="1100"/>
        <v>0</v>
      </c>
      <c r="AK164" s="309">
        <f t="shared" si="1063"/>
        <v>0</v>
      </c>
      <c r="AL164" s="314">
        <f t="shared" ref="AL164:AM164" si="1101">SUM(AL165:AL166)</f>
        <v>0</v>
      </c>
      <c r="AM164" s="314">
        <f t="shared" si="1101"/>
        <v>0</v>
      </c>
      <c r="AN164" s="309">
        <f t="shared" si="1065"/>
        <v>0</v>
      </c>
      <c r="AO164" s="314">
        <f t="shared" ref="AO164:AP164" si="1102">SUM(AO165:AO166)</f>
        <v>0</v>
      </c>
      <c r="AP164" s="314">
        <f t="shared" si="1102"/>
        <v>0</v>
      </c>
      <c r="AQ164" s="309">
        <f t="shared" si="1067"/>
        <v>0</v>
      </c>
      <c r="AR164" s="439"/>
    </row>
    <row r="165" spans="1:44" ht="39.950000000000003" customHeight="1">
      <c r="A165" s="443"/>
      <c r="B165" s="443"/>
      <c r="C165" s="443"/>
      <c r="D165" s="173" t="s">
        <v>7</v>
      </c>
      <c r="E165" s="169">
        <f t="shared" si="1069"/>
        <v>0</v>
      </c>
      <c r="F165" s="169">
        <f t="shared" si="1068"/>
        <v>0</v>
      </c>
      <c r="G165" s="171">
        <f t="shared" si="1034"/>
        <v>0</v>
      </c>
      <c r="H165" s="237">
        <f>SUM(H146)</f>
        <v>0</v>
      </c>
      <c r="I165" s="237">
        <f>SUM(I146)</f>
        <v>0</v>
      </c>
      <c r="J165" s="236">
        <f t="shared" si="1022"/>
        <v>0</v>
      </c>
      <c r="K165" s="237">
        <f>SUM(K146)</f>
        <v>0</v>
      </c>
      <c r="L165" s="237">
        <f>SUM(L146)</f>
        <v>0</v>
      </c>
      <c r="M165" s="236">
        <f t="shared" si="1047"/>
        <v>0</v>
      </c>
      <c r="N165" s="237">
        <f>SUM(N146)</f>
        <v>0</v>
      </c>
      <c r="O165" s="237">
        <f>SUM(O146)</f>
        <v>0</v>
      </c>
      <c r="P165" s="236">
        <f t="shared" si="1049"/>
        <v>0</v>
      </c>
      <c r="Q165" s="261">
        <f>SUM(Q146)</f>
        <v>0</v>
      </c>
      <c r="R165" s="261">
        <f>SUM(R146)</f>
        <v>0</v>
      </c>
      <c r="S165" s="257">
        <f t="shared" si="1051"/>
        <v>0</v>
      </c>
      <c r="T165" s="261">
        <f>SUM(T146)</f>
        <v>0</v>
      </c>
      <c r="U165" s="261">
        <f>SUM(U146)</f>
        <v>0</v>
      </c>
      <c r="V165" s="257">
        <f t="shared" si="1053"/>
        <v>0</v>
      </c>
      <c r="W165" s="261">
        <f>SUM(W146)</f>
        <v>0</v>
      </c>
      <c r="X165" s="261">
        <f>SUM(X146)</f>
        <v>0</v>
      </c>
      <c r="Y165" s="257">
        <f t="shared" si="1055"/>
        <v>0</v>
      </c>
      <c r="Z165" s="288">
        <f>SUM(Z146)</f>
        <v>0</v>
      </c>
      <c r="AA165" s="288">
        <f>SUM(AA146)</f>
        <v>0</v>
      </c>
      <c r="AB165" s="284">
        <f t="shared" si="1057"/>
        <v>0</v>
      </c>
      <c r="AC165" s="288">
        <f>SUM(AC146)</f>
        <v>0</v>
      </c>
      <c r="AD165" s="288">
        <f>SUM(AD146)</f>
        <v>0</v>
      </c>
      <c r="AE165" s="284">
        <f t="shared" si="1059"/>
        <v>0</v>
      </c>
      <c r="AF165" s="288">
        <f>SUM(AF146)</f>
        <v>0</v>
      </c>
      <c r="AG165" s="288">
        <f>SUM(AG146)</f>
        <v>0</v>
      </c>
      <c r="AH165" s="284">
        <f t="shared" si="1061"/>
        <v>0</v>
      </c>
      <c r="AI165" s="315">
        <f>SUM(AI146)</f>
        <v>0</v>
      </c>
      <c r="AJ165" s="315">
        <f>SUM(AJ146)</f>
        <v>0</v>
      </c>
      <c r="AK165" s="311">
        <f t="shared" si="1063"/>
        <v>0</v>
      </c>
      <c r="AL165" s="315">
        <f>SUM(AL146)</f>
        <v>0</v>
      </c>
      <c r="AM165" s="315">
        <f>SUM(AM146)</f>
        <v>0</v>
      </c>
      <c r="AN165" s="311">
        <f t="shared" si="1065"/>
        <v>0</v>
      </c>
      <c r="AO165" s="315">
        <f>SUM(AO146)</f>
        <v>0</v>
      </c>
      <c r="AP165" s="315">
        <f>SUM(AP146)</f>
        <v>0</v>
      </c>
      <c r="AQ165" s="311">
        <f t="shared" si="1067"/>
        <v>0</v>
      </c>
      <c r="AR165" s="439"/>
    </row>
    <row r="166" spans="1:44" ht="39.950000000000003" customHeight="1">
      <c r="A166" s="443"/>
      <c r="B166" s="443"/>
      <c r="C166" s="443"/>
      <c r="D166" s="173" t="s">
        <v>308</v>
      </c>
      <c r="E166" s="169">
        <f t="shared" si="1069"/>
        <v>0</v>
      </c>
      <c r="F166" s="169">
        <f t="shared" si="1068"/>
        <v>0</v>
      </c>
      <c r="G166" s="171">
        <f t="shared" si="1034"/>
        <v>0</v>
      </c>
      <c r="H166" s="237">
        <f>SUM(H147)</f>
        <v>0</v>
      </c>
      <c r="I166" s="237">
        <f>SUM(I147)</f>
        <v>0</v>
      </c>
      <c r="J166" s="236">
        <f t="shared" si="1022"/>
        <v>0</v>
      </c>
      <c r="K166" s="237">
        <f>SUM(K147)</f>
        <v>0</v>
      </c>
      <c r="L166" s="237">
        <f>SUM(L147)</f>
        <v>0</v>
      </c>
      <c r="M166" s="236">
        <f t="shared" si="1047"/>
        <v>0</v>
      </c>
      <c r="N166" s="237">
        <f>SUM(N147)</f>
        <v>0</v>
      </c>
      <c r="O166" s="237">
        <f>SUM(O147)</f>
        <v>0</v>
      </c>
      <c r="P166" s="236">
        <f t="shared" si="1049"/>
        <v>0</v>
      </c>
      <c r="Q166" s="261">
        <f>SUM(Q147)</f>
        <v>0</v>
      </c>
      <c r="R166" s="261">
        <f>SUM(R147)</f>
        <v>0</v>
      </c>
      <c r="S166" s="257">
        <f t="shared" si="1051"/>
        <v>0</v>
      </c>
      <c r="T166" s="261">
        <f>SUM(T147)</f>
        <v>0</v>
      </c>
      <c r="U166" s="261">
        <f>SUM(U147)</f>
        <v>0</v>
      </c>
      <c r="V166" s="257">
        <f t="shared" si="1053"/>
        <v>0</v>
      </c>
      <c r="W166" s="261">
        <f>SUM(W147)</f>
        <v>0</v>
      </c>
      <c r="X166" s="261">
        <f>SUM(X147)</f>
        <v>0</v>
      </c>
      <c r="Y166" s="257">
        <f t="shared" si="1055"/>
        <v>0</v>
      </c>
      <c r="Z166" s="288">
        <f>SUM(Z147)</f>
        <v>0</v>
      </c>
      <c r="AA166" s="288">
        <f>SUM(AA147)</f>
        <v>0</v>
      </c>
      <c r="AB166" s="284">
        <f t="shared" si="1057"/>
        <v>0</v>
      </c>
      <c r="AC166" s="288">
        <f>SUM(AC147)</f>
        <v>0</v>
      </c>
      <c r="AD166" s="288">
        <f>SUM(AD147)</f>
        <v>0</v>
      </c>
      <c r="AE166" s="284">
        <f t="shared" si="1059"/>
        <v>0</v>
      </c>
      <c r="AF166" s="288">
        <f>SUM(AF147)</f>
        <v>0</v>
      </c>
      <c r="AG166" s="288">
        <f>SUM(AG147)</f>
        <v>0</v>
      </c>
      <c r="AH166" s="284">
        <f t="shared" si="1061"/>
        <v>0</v>
      </c>
      <c r="AI166" s="315">
        <f>SUM(AI147)</f>
        <v>0</v>
      </c>
      <c r="AJ166" s="315">
        <f>SUM(AJ147)</f>
        <v>0</v>
      </c>
      <c r="AK166" s="311">
        <f t="shared" si="1063"/>
        <v>0</v>
      </c>
      <c r="AL166" s="315">
        <f>SUM(AL147)</f>
        <v>0</v>
      </c>
      <c r="AM166" s="315">
        <f>SUM(AM147)</f>
        <v>0</v>
      </c>
      <c r="AN166" s="311">
        <f t="shared" si="1065"/>
        <v>0</v>
      </c>
      <c r="AO166" s="315">
        <f>SUM(AO147)</f>
        <v>0</v>
      </c>
      <c r="AP166" s="315">
        <f>SUM(AP147)</f>
        <v>0</v>
      </c>
      <c r="AQ166" s="311">
        <f t="shared" si="1067"/>
        <v>0</v>
      </c>
      <c r="AR166" s="439"/>
    </row>
    <row r="167" spans="1:44" s="96" customFormat="1" ht="30.6" customHeight="1">
      <c r="A167" s="446"/>
      <c r="B167" s="446"/>
      <c r="C167" s="446"/>
      <c r="D167" s="446"/>
      <c r="E167" s="446"/>
      <c r="F167" s="446"/>
      <c r="G167" s="446"/>
      <c r="H167" s="446"/>
      <c r="I167" s="446"/>
      <c r="J167" s="446"/>
      <c r="K167" s="446"/>
      <c r="L167" s="446"/>
      <c r="M167" s="446"/>
      <c r="N167" s="446"/>
      <c r="O167" s="446"/>
      <c r="P167" s="446"/>
      <c r="Q167" s="446"/>
      <c r="R167" s="446"/>
      <c r="S167" s="446"/>
      <c r="T167" s="446"/>
      <c r="U167" s="446"/>
      <c r="V167" s="446"/>
      <c r="W167" s="446"/>
      <c r="X167" s="446"/>
      <c r="Y167" s="446"/>
      <c r="Z167" s="446"/>
      <c r="AA167" s="446"/>
      <c r="AB167" s="446"/>
      <c r="AC167" s="446"/>
      <c r="AD167" s="446"/>
      <c r="AE167" s="446"/>
      <c r="AF167" s="446"/>
      <c r="AG167" s="446"/>
      <c r="AH167" s="446"/>
      <c r="AI167" s="446"/>
      <c r="AJ167" s="446"/>
      <c r="AK167" s="446"/>
      <c r="AL167" s="446"/>
      <c r="AM167" s="446"/>
      <c r="AN167" s="446"/>
      <c r="AO167" s="446"/>
      <c r="AP167" s="446"/>
      <c r="AQ167" s="446"/>
      <c r="AR167" s="446"/>
    </row>
    <row r="168" spans="1:44" s="144" customFormat="1" ht="30" customHeight="1">
      <c r="A168" s="178"/>
      <c r="B168" s="448" t="s">
        <v>398</v>
      </c>
      <c r="C168" s="448"/>
      <c r="D168" s="140" t="s">
        <v>238</v>
      </c>
      <c r="E168" s="141" t="s">
        <v>399</v>
      </c>
      <c r="F168" s="142">
        <f>SUM(F152,F155,F158,F161,F164)</f>
        <v>1103.3905199999999</v>
      </c>
      <c r="G168" s="161"/>
      <c r="H168" s="143"/>
      <c r="I168" s="143"/>
      <c r="J168" s="161"/>
      <c r="K168" s="447"/>
      <c r="L168" s="447"/>
      <c r="M168" s="447"/>
      <c r="N168" s="447"/>
      <c r="O168" s="447"/>
      <c r="P168" s="447"/>
      <c r="Q168" s="447"/>
      <c r="R168" s="447"/>
      <c r="S168" s="161"/>
      <c r="T168" s="143"/>
      <c r="U168" s="143"/>
      <c r="V168" s="161"/>
      <c r="W168" s="143"/>
      <c r="X168" s="143"/>
      <c r="Y168" s="161"/>
      <c r="Z168" s="143"/>
      <c r="AA168" s="143"/>
      <c r="AB168" s="161"/>
      <c r="AC168" s="143"/>
      <c r="AD168" s="143"/>
      <c r="AE168" s="161"/>
      <c r="AF168" s="143"/>
      <c r="AG168" s="143"/>
      <c r="AH168" s="161"/>
      <c r="AI168" s="143"/>
      <c r="AJ168" s="143"/>
      <c r="AK168" s="161"/>
      <c r="AL168" s="143"/>
      <c r="AM168" s="143"/>
      <c r="AN168" s="161"/>
      <c r="AO168" s="143"/>
      <c r="AP168" s="143"/>
      <c r="AQ168" s="161"/>
      <c r="AR168" s="143"/>
    </row>
    <row r="169" spans="1:44" s="144" customFormat="1">
      <c r="A169" s="178"/>
      <c r="B169" s="147"/>
      <c r="C169" s="145"/>
      <c r="D169" s="146"/>
      <c r="E169" s="141"/>
      <c r="F169" s="141"/>
      <c r="G169" s="161"/>
      <c r="H169" s="143"/>
      <c r="I169" s="143"/>
      <c r="J169" s="161"/>
      <c r="K169" s="143"/>
      <c r="L169" s="143"/>
      <c r="M169" s="161"/>
      <c r="N169" s="143"/>
      <c r="O169" s="143"/>
      <c r="P169" s="161"/>
      <c r="Q169" s="143"/>
      <c r="R169" s="143"/>
      <c r="S169" s="161"/>
      <c r="T169" s="143"/>
      <c r="U169" s="143"/>
      <c r="V169" s="161"/>
      <c r="W169" s="143"/>
      <c r="X169" s="143"/>
      <c r="Y169" s="161"/>
      <c r="Z169" s="143"/>
      <c r="AA169" s="143"/>
      <c r="AB169" s="161"/>
      <c r="AC169" s="143"/>
      <c r="AD169" s="143"/>
      <c r="AE169" s="161"/>
      <c r="AF169" s="143"/>
      <c r="AG169" s="143"/>
      <c r="AH169" s="161"/>
      <c r="AI169" s="143"/>
      <c r="AJ169" s="143"/>
      <c r="AK169" s="161"/>
      <c r="AL169" s="143"/>
      <c r="AM169" s="143"/>
      <c r="AN169" s="161"/>
      <c r="AO169" s="143"/>
      <c r="AP169" s="143"/>
      <c r="AQ169" s="161"/>
      <c r="AR169" s="143"/>
    </row>
    <row r="170" spans="1:44" s="144" customFormat="1" ht="65.45" customHeight="1">
      <c r="A170" s="178"/>
      <c r="B170" s="449" t="s">
        <v>400</v>
      </c>
      <c r="C170" s="449"/>
      <c r="D170" s="140" t="s">
        <v>238</v>
      </c>
      <c r="E170" s="141" t="s">
        <v>275</v>
      </c>
      <c r="F170" s="141"/>
      <c r="G170" s="161"/>
      <c r="H170" s="143"/>
      <c r="I170" s="143"/>
      <c r="J170" s="161"/>
      <c r="K170" s="447"/>
      <c r="L170" s="447"/>
      <c r="M170" s="447"/>
      <c r="N170" s="447"/>
      <c r="O170" s="447"/>
      <c r="P170" s="447"/>
      <c r="Q170" s="447"/>
      <c r="R170" s="447"/>
      <c r="S170" s="161"/>
      <c r="T170" s="143"/>
      <c r="U170" s="143"/>
      <c r="V170" s="161"/>
      <c r="W170" s="143"/>
      <c r="X170" s="143"/>
      <c r="Y170" s="161"/>
      <c r="Z170" s="143"/>
      <c r="AA170" s="143"/>
      <c r="AB170" s="161"/>
      <c r="AC170" s="143"/>
      <c r="AD170" s="143"/>
      <c r="AE170" s="161"/>
      <c r="AF170" s="143"/>
      <c r="AG170" s="143"/>
      <c r="AH170" s="161"/>
      <c r="AI170" s="143"/>
      <c r="AJ170" s="143"/>
      <c r="AK170" s="161"/>
      <c r="AL170" s="143"/>
      <c r="AM170" s="143"/>
      <c r="AN170" s="161"/>
      <c r="AO170" s="143"/>
      <c r="AP170" s="143"/>
      <c r="AQ170" s="161"/>
      <c r="AR170" s="143"/>
    </row>
    <row r="171" spans="1:44" s="144" customFormat="1">
      <c r="A171" s="178"/>
      <c r="B171" s="147" t="s">
        <v>304</v>
      </c>
      <c r="C171" s="145"/>
      <c r="D171" s="147"/>
      <c r="E171" s="141"/>
      <c r="F171" s="141"/>
      <c r="G171" s="161"/>
      <c r="H171" s="143"/>
      <c r="I171" s="143"/>
      <c r="J171" s="161"/>
      <c r="K171" s="143"/>
      <c r="L171" s="143"/>
      <c r="M171" s="161"/>
      <c r="N171" s="143"/>
      <c r="O171" s="143"/>
      <c r="P171" s="161"/>
      <c r="Q171" s="143"/>
      <c r="R171" s="143"/>
      <c r="S171" s="161"/>
      <c r="T171" s="143"/>
      <c r="U171" s="143"/>
      <c r="V171" s="161"/>
      <c r="W171" s="143"/>
      <c r="X171" s="143"/>
      <c r="Y171" s="161"/>
      <c r="Z171" s="143"/>
      <c r="AA171" s="143"/>
      <c r="AB171" s="161"/>
      <c r="AC171" s="143"/>
      <c r="AD171" s="143"/>
      <c r="AE171" s="161"/>
      <c r="AF171" s="143"/>
      <c r="AG171" s="143"/>
      <c r="AH171" s="161"/>
      <c r="AI171" s="143"/>
      <c r="AJ171" s="143"/>
      <c r="AK171" s="161"/>
      <c r="AL171" s="143"/>
      <c r="AM171" s="143"/>
      <c r="AN171" s="161"/>
      <c r="AO171" s="143"/>
      <c r="AP171" s="143"/>
      <c r="AQ171" s="161"/>
      <c r="AR171" s="143"/>
    </row>
    <row r="172" spans="1:44" s="97" customFormat="1" ht="17.25" customHeight="1">
      <c r="A172" s="148"/>
      <c r="B172" s="102"/>
      <c r="C172" s="149"/>
      <c r="D172" s="150"/>
      <c r="E172" s="322"/>
      <c r="F172" s="151"/>
      <c r="G172" s="162"/>
      <c r="H172" s="152"/>
      <c r="I172" s="152"/>
      <c r="J172" s="165"/>
      <c r="K172" s="152"/>
      <c r="L172" s="152"/>
      <c r="M172" s="165"/>
      <c r="N172" s="152"/>
      <c r="O172" s="152"/>
      <c r="P172" s="165"/>
      <c r="Q172" s="152"/>
      <c r="R172" s="152"/>
      <c r="S172" s="165"/>
      <c r="T172" s="152"/>
      <c r="U172" s="152"/>
      <c r="V172" s="165"/>
      <c r="W172" s="152"/>
      <c r="X172" s="152"/>
      <c r="Y172" s="165"/>
      <c r="Z172" s="152"/>
      <c r="AA172" s="152"/>
      <c r="AB172" s="165"/>
      <c r="AC172" s="152"/>
      <c r="AD172" s="152"/>
      <c r="AE172" s="165"/>
      <c r="AF172" s="152"/>
      <c r="AG172" s="152"/>
      <c r="AH172" s="165"/>
      <c r="AI172" s="152"/>
      <c r="AJ172" s="152"/>
      <c r="AK172" s="165"/>
      <c r="AL172" s="152"/>
      <c r="AM172" s="152"/>
      <c r="AN172" s="165"/>
      <c r="AO172" s="152"/>
      <c r="AP172" s="152"/>
      <c r="AQ172" s="165"/>
      <c r="AR172" s="102"/>
    </row>
    <row r="173" spans="1:44" s="97" customFormat="1" ht="18.75" customHeight="1">
      <c r="A173" s="148"/>
      <c r="B173" s="102"/>
      <c r="C173" s="149"/>
      <c r="D173" s="150"/>
      <c r="E173" s="151"/>
      <c r="F173" s="151"/>
      <c r="G173" s="162"/>
      <c r="H173" s="152"/>
      <c r="I173" s="152"/>
      <c r="J173" s="165"/>
      <c r="K173" s="152"/>
      <c r="L173" s="152"/>
      <c r="M173" s="165"/>
      <c r="N173" s="152"/>
      <c r="O173" s="152"/>
      <c r="P173" s="165"/>
      <c r="Q173" s="152"/>
      <c r="R173" s="152"/>
      <c r="S173" s="165"/>
      <c r="T173" s="152"/>
      <c r="U173" s="152"/>
      <c r="V173" s="165"/>
      <c r="W173" s="152"/>
      <c r="X173" s="152"/>
      <c r="Y173" s="165"/>
      <c r="Z173" s="152"/>
      <c r="AA173" s="152"/>
      <c r="AB173" s="165"/>
      <c r="AC173" s="152"/>
      <c r="AD173" s="152"/>
      <c r="AE173" s="165"/>
      <c r="AF173" s="152"/>
      <c r="AG173" s="152"/>
      <c r="AH173" s="165"/>
      <c r="AI173" s="152"/>
      <c r="AJ173" s="152"/>
      <c r="AK173" s="165"/>
      <c r="AL173" s="152"/>
      <c r="AM173" s="152"/>
      <c r="AN173" s="165"/>
      <c r="AO173" s="152"/>
      <c r="AP173" s="152"/>
      <c r="AQ173" s="165"/>
      <c r="AR173" s="102"/>
    </row>
    <row r="174" spans="1:44" s="144" customFormat="1" ht="18" customHeight="1">
      <c r="A174" s="178"/>
      <c r="B174" s="215"/>
      <c r="C174" s="145"/>
      <c r="D174" s="147"/>
      <c r="E174" s="153"/>
      <c r="F174" s="141"/>
      <c r="G174" s="161"/>
      <c r="H174" s="143"/>
      <c r="I174" s="143"/>
      <c r="J174" s="161"/>
      <c r="K174" s="447"/>
      <c r="L174" s="447"/>
      <c r="M174" s="447"/>
      <c r="N174" s="447"/>
      <c r="O174" s="447"/>
      <c r="P174" s="447"/>
      <c r="Q174" s="447"/>
      <c r="R174" s="447"/>
      <c r="S174" s="161"/>
      <c r="T174" s="143"/>
      <c r="U174" s="143"/>
      <c r="V174" s="161"/>
      <c r="W174" s="143"/>
      <c r="X174" s="143"/>
      <c r="Y174" s="161"/>
      <c r="Z174" s="143"/>
      <c r="AA174" s="143"/>
      <c r="AB174" s="161"/>
      <c r="AC174" s="143"/>
      <c r="AD174" s="143"/>
      <c r="AE174" s="161"/>
      <c r="AF174" s="143"/>
      <c r="AG174" s="143"/>
      <c r="AH174" s="161"/>
      <c r="AI174" s="143"/>
      <c r="AJ174" s="143"/>
      <c r="AK174" s="161"/>
      <c r="AL174" s="143"/>
      <c r="AM174" s="143"/>
      <c r="AN174" s="161"/>
      <c r="AO174" s="143"/>
      <c r="AP174" s="143"/>
      <c r="AQ174" s="161"/>
      <c r="AR174" s="143"/>
    </row>
    <row r="175" spans="1:44" s="144" customFormat="1">
      <c r="A175" s="178"/>
      <c r="B175" s="215"/>
      <c r="C175" s="145"/>
      <c r="D175" s="147"/>
      <c r="E175" s="153"/>
      <c r="F175" s="153"/>
      <c r="G175" s="161"/>
      <c r="H175" s="143"/>
      <c r="I175" s="143"/>
      <c r="J175" s="161"/>
      <c r="K175" s="447"/>
      <c r="L175" s="447"/>
      <c r="M175" s="447"/>
      <c r="N175" s="447"/>
      <c r="O175" s="447"/>
      <c r="P175" s="447"/>
      <c r="Q175" s="447"/>
      <c r="R175" s="447"/>
      <c r="S175" s="161"/>
      <c r="T175" s="143"/>
      <c r="U175" s="143"/>
      <c r="V175" s="161"/>
      <c r="W175" s="143"/>
      <c r="X175" s="143"/>
      <c r="Y175" s="161"/>
      <c r="Z175" s="143"/>
      <c r="AA175" s="143"/>
      <c r="AB175" s="161"/>
      <c r="AC175" s="143"/>
      <c r="AD175" s="143"/>
      <c r="AE175" s="161"/>
      <c r="AF175" s="143"/>
      <c r="AG175" s="143"/>
      <c r="AH175" s="161"/>
      <c r="AI175" s="143"/>
      <c r="AJ175" s="143"/>
      <c r="AK175" s="161"/>
      <c r="AL175" s="143"/>
      <c r="AM175" s="143"/>
      <c r="AN175" s="161"/>
      <c r="AO175" s="143"/>
      <c r="AP175" s="143"/>
      <c r="AQ175" s="161"/>
      <c r="AR175" s="143"/>
    </row>
    <row r="176" spans="1:44" s="107" customFormat="1" ht="20.25">
      <c r="A176" s="139"/>
      <c r="B176" s="179" t="s">
        <v>229</v>
      </c>
      <c r="C176" s="132"/>
      <c r="D176" s="154"/>
      <c r="E176" s="136"/>
      <c r="F176" s="136"/>
      <c r="G176" s="163"/>
      <c r="H176" s="99"/>
      <c r="I176" s="99"/>
      <c r="J176" s="138"/>
      <c r="K176" s="99"/>
      <c r="M176" s="166"/>
      <c r="P176" s="166"/>
      <c r="S176" s="166"/>
      <c r="T176" s="155"/>
      <c r="U176" s="155"/>
      <c r="V176" s="168"/>
      <c r="W176" s="155"/>
      <c r="X176" s="155"/>
      <c r="Y176" s="168"/>
      <c r="Z176" s="155"/>
      <c r="AA176" s="155"/>
      <c r="AB176" s="168"/>
      <c r="AC176" s="155"/>
      <c r="AD176" s="155"/>
      <c r="AE176" s="168"/>
      <c r="AF176" s="155"/>
      <c r="AG176" s="155"/>
      <c r="AH176" s="168"/>
      <c r="AK176" s="166"/>
      <c r="AL176" s="155"/>
      <c r="AM176" s="155"/>
      <c r="AN176" s="168"/>
      <c r="AQ176" s="166"/>
    </row>
    <row r="177" spans="1:44" s="107" customFormat="1" ht="20.25">
      <c r="A177" s="444" t="s">
        <v>307</v>
      </c>
      <c r="B177" s="444"/>
      <c r="C177" s="444"/>
      <c r="D177" s="445"/>
      <c r="E177" s="445"/>
      <c r="F177" s="445"/>
      <c r="G177" s="445"/>
      <c r="H177" s="445"/>
      <c r="I177" s="445"/>
      <c r="J177" s="445"/>
      <c r="K177" s="445"/>
      <c r="L177" s="156"/>
      <c r="M177" s="167"/>
      <c r="N177" s="156"/>
      <c r="O177" s="156"/>
      <c r="P177" s="167"/>
      <c r="Q177" s="156"/>
      <c r="R177" s="156"/>
      <c r="S177" s="167"/>
      <c r="T177" s="156"/>
      <c r="U177" s="156"/>
      <c r="V177" s="167"/>
      <c r="W177" s="156"/>
      <c r="X177" s="156"/>
      <c r="Y177" s="167"/>
      <c r="Z177" s="156"/>
      <c r="AA177" s="156"/>
      <c r="AB177" s="167"/>
      <c r="AC177" s="156"/>
      <c r="AD177" s="156"/>
      <c r="AE177" s="167"/>
      <c r="AF177" s="156"/>
      <c r="AG177" s="156"/>
      <c r="AH177" s="167"/>
      <c r="AI177" s="156"/>
      <c r="AJ177" s="156"/>
      <c r="AK177" s="167"/>
      <c r="AL177" s="156"/>
      <c r="AM177" s="156"/>
      <c r="AN177" s="167"/>
      <c r="AO177" s="156"/>
      <c r="AP177" s="156"/>
      <c r="AQ177" s="167"/>
    </row>
    <row r="178" spans="1:44" s="107" customFormat="1" ht="20.25">
      <c r="A178" s="444"/>
      <c r="B178" s="444"/>
      <c r="C178" s="444"/>
      <c r="D178" s="445"/>
      <c r="E178" s="445"/>
      <c r="F178" s="445"/>
      <c r="G178" s="445"/>
      <c r="H178" s="445"/>
      <c r="I178" s="445"/>
      <c r="J178" s="445"/>
      <c r="K178" s="445"/>
      <c r="L178" s="156"/>
      <c r="M178" s="167"/>
      <c r="N178" s="156"/>
      <c r="O178" s="156"/>
      <c r="P178" s="167"/>
      <c r="Q178" s="156"/>
      <c r="R178" s="156"/>
      <c r="S178" s="167"/>
      <c r="T178" s="156"/>
      <c r="U178" s="156"/>
      <c r="V178" s="167"/>
      <c r="W178" s="156"/>
      <c r="X178" s="156"/>
      <c r="Y178" s="167"/>
      <c r="Z178" s="156"/>
      <c r="AA178" s="156"/>
      <c r="AB178" s="167"/>
      <c r="AC178" s="156"/>
      <c r="AD178" s="156"/>
      <c r="AE178" s="167"/>
      <c r="AF178" s="156"/>
      <c r="AG178" s="156"/>
      <c r="AH178" s="167"/>
      <c r="AI178" s="156"/>
      <c r="AJ178" s="156"/>
      <c r="AK178" s="167"/>
      <c r="AL178" s="156"/>
      <c r="AM178" s="156"/>
      <c r="AN178" s="167"/>
      <c r="AO178" s="156"/>
      <c r="AP178" s="156"/>
      <c r="AQ178" s="167"/>
    </row>
    <row r="179" spans="1:44">
      <c r="A179" s="150"/>
      <c r="E179" s="349">
        <f>SUM(E152,E155,E158,E161,E164)</f>
        <v>39292.417150000001</v>
      </c>
      <c r="F179" s="349">
        <f>SUM(F152,F155,F158,F161,F164)</f>
        <v>1103.3905199999999</v>
      </c>
      <c r="G179" s="350">
        <f t="shared" ref="G179" si="1103">IF(F179,F179/E179*100,0)</f>
        <v>2.8081512923671075</v>
      </c>
      <c r="T179" s="264"/>
      <c r="U179" s="264"/>
      <c r="V179" s="265"/>
      <c r="W179" s="264"/>
      <c r="X179" s="264"/>
      <c r="Y179" s="265"/>
      <c r="Z179" s="291"/>
      <c r="AA179" s="291"/>
      <c r="AB179" s="292"/>
      <c r="AC179" s="291"/>
      <c r="AD179" s="291"/>
      <c r="AE179" s="292"/>
      <c r="AF179" s="291"/>
      <c r="AG179" s="291"/>
      <c r="AH179" s="292"/>
      <c r="AL179" s="318"/>
      <c r="AM179" s="318"/>
      <c r="AN179" s="319"/>
    </row>
    <row r="180" spans="1:44" ht="14.25" customHeight="1">
      <c r="A180" s="150"/>
      <c r="T180" s="264"/>
      <c r="U180" s="264"/>
      <c r="V180" s="265"/>
      <c r="W180" s="264"/>
      <c r="X180" s="264"/>
      <c r="Y180" s="265"/>
      <c r="Z180" s="291"/>
      <c r="AA180" s="291"/>
      <c r="AB180" s="292"/>
      <c r="AC180" s="291"/>
      <c r="AD180" s="291"/>
      <c r="AE180" s="292"/>
      <c r="AF180" s="291"/>
      <c r="AG180" s="291"/>
      <c r="AH180" s="292"/>
      <c r="AL180" s="318"/>
      <c r="AM180" s="318"/>
      <c r="AN180" s="319"/>
    </row>
    <row r="181" spans="1:44">
      <c r="A181" s="180"/>
      <c r="T181" s="264"/>
      <c r="U181" s="264"/>
      <c r="V181" s="265"/>
      <c r="W181" s="264"/>
      <c r="X181" s="264"/>
      <c r="Y181" s="265"/>
      <c r="Z181" s="291"/>
      <c r="AA181" s="291"/>
      <c r="AB181" s="292"/>
      <c r="AC181" s="291"/>
      <c r="AD181" s="291"/>
      <c r="AE181" s="292"/>
      <c r="AF181" s="291"/>
      <c r="AG181" s="291"/>
      <c r="AH181" s="292"/>
      <c r="AL181" s="318"/>
      <c r="AM181" s="318"/>
      <c r="AN181" s="319"/>
    </row>
    <row r="182" spans="1:44">
      <c r="A182" s="150"/>
      <c r="T182" s="264"/>
      <c r="U182" s="264"/>
      <c r="V182" s="265"/>
      <c r="W182" s="264"/>
      <c r="X182" s="264"/>
      <c r="Y182" s="265"/>
      <c r="Z182" s="291"/>
      <c r="AA182" s="291"/>
      <c r="AB182" s="292"/>
      <c r="AC182" s="291"/>
      <c r="AD182" s="291"/>
      <c r="AE182" s="292"/>
      <c r="AF182" s="291"/>
      <c r="AG182" s="291"/>
      <c r="AH182" s="292"/>
      <c r="AL182" s="318"/>
      <c r="AM182" s="318"/>
      <c r="AN182" s="319"/>
    </row>
    <row r="183" spans="1:44">
      <c r="A183" s="150"/>
      <c r="T183" s="264"/>
      <c r="U183" s="264"/>
      <c r="V183" s="265"/>
      <c r="W183" s="264"/>
      <c r="X183" s="264"/>
      <c r="Y183" s="265"/>
      <c r="Z183" s="291"/>
      <c r="AA183" s="291"/>
      <c r="AB183" s="292"/>
      <c r="AC183" s="291"/>
      <c r="AD183" s="291"/>
      <c r="AE183" s="292"/>
      <c r="AF183" s="291"/>
      <c r="AG183" s="291"/>
      <c r="AH183" s="292"/>
      <c r="AL183" s="318"/>
      <c r="AM183" s="318"/>
      <c r="AN183" s="319"/>
    </row>
    <row r="184" spans="1:44">
      <c r="A184" s="150"/>
      <c r="T184" s="264"/>
      <c r="U184" s="264"/>
      <c r="V184" s="265"/>
      <c r="W184" s="264"/>
      <c r="X184" s="264"/>
      <c r="Y184" s="265"/>
      <c r="Z184" s="291"/>
      <c r="AA184" s="291"/>
      <c r="AB184" s="292"/>
      <c r="AC184" s="291"/>
      <c r="AD184" s="291"/>
      <c r="AE184" s="292"/>
      <c r="AF184" s="291"/>
      <c r="AG184" s="291"/>
      <c r="AH184" s="292"/>
      <c r="AL184" s="318"/>
      <c r="AM184" s="318"/>
      <c r="AN184" s="319"/>
    </row>
    <row r="185" spans="1:44">
      <c r="A185" s="150"/>
      <c r="T185" s="264"/>
      <c r="U185" s="264"/>
      <c r="V185" s="265"/>
      <c r="W185" s="264"/>
      <c r="X185" s="264"/>
      <c r="Y185" s="265"/>
      <c r="Z185" s="291"/>
      <c r="AA185" s="291"/>
      <c r="AB185" s="292"/>
      <c r="AC185" s="291"/>
      <c r="AD185" s="291"/>
      <c r="AE185" s="292"/>
      <c r="AF185" s="291"/>
      <c r="AG185" s="291"/>
      <c r="AH185" s="292"/>
      <c r="AL185" s="318"/>
      <c r="AM185" s="318"/>
      <c r="AN185" s="319"/>
    </row>
    <row r="186" spans="1:44" ht="12.75" customHeight="1">
      <c r="A186" s="150"/>
    </row>
    <row r="187" spans="1:44">
      <c r="A187" s="180"/>
    </row>
    <row r="188" spans="1:44">
      <c r="A188" s="150"/>
      <c r="T188" s="266"/>
      <c r="U188" s="266"/>
      <c r="V188" s="267"/>
      <c r="W188" s="266"/>
      <c r="X188" s="266"/>
      <c r="Y188" s="267"/>
      <c r="Z188" s="293"/>
      <c r="AA188" s="293"/>
      <c r="AB188" s="294"/>
      <c r="AC188" s="293"/>
      <c r="AD188" s="293"/>
      <c r="AE188" s="294"/>
      <c r="AF188" s="293"/>
      <c r="AG188" s="293"/>
      <c r="AH188" s="294"/>
      <c r="AL188" s="320"/>
      <c r="AM188" s="320"/>
      <c r="AN188" s="321"/>
    </row>
    <row r="189" spans="1:44" s="98" customFormat="1">
      <c r="A189" s="150"/>
      <c r="B189" s="113"/>
      <c r="C189" s="127"/>
      <c r="D189" s="113"/>
      <c r="E189" s="136"/>
      <c r="F189" s="136"/>
      <c r="G189" s="164"/>
      <c r="H189" s="222"/>
      <c r="I189" s="222"/>
      <c r="J189" s="223"/>
      <c r="K189" s="222"/>
      <c r="L189" s="222"/>
      <c r="M189" s="223"/>
      <c r="N189" s="222"/>
      <c r="O189" s="222"/>
      <c r="P189" s="223"/>
      <c r="Q189" s="241"/>
      <c r="R189" s="241"/>
      <c r="S189" s="242"/>
      <c r="T189" s="266"/>
      <c r="U189" s="266"/>
      <c r="V189" s="267"/>
      <c r="W189" s="266"/>
      <c r="X189" s="266"/>
      <c r="Y189" s="267"/>
      <c r="Z189" s="293"/>
      <c r="AA189" s="293"/>
      <c r="AB189" s="294"/>
      <c r="AC189" s="293"/>
      <c r="AD189" s="293"/>
      <c r="AE189" s="294"/>
      <c r="AF189" s="293"/>
      <c r="AG189" s="293"/>
      <c r="AH189" s="294"/>
      <c r="AI189" s="295"/>
      <c r="AJ189" s="295"/>
      <c r="AK189" s="296"/>
      <c r="AL189" s="320"/>
      <c r="AM189" s="320"/>
      <c r="AN189" s="321"/>
      <c r="AO189" s="295"/>
      <c r="AP189" s="295"/>
      <c r="AQ189" s="296"/>
      <c r="AR189" s="94"/>
    </row>
    <row r="190" spans="1:44" s="98" customFormat="1">
      <c r="A190" s="150"/>
      <c r="B190" s="113"/>
      <c r="C190" s="127"/>
      <c r="D190" s="113"/>
      <c r="E190" s="136"/>
      <c r="F190" s="136"/>
      <c r="G190" s="164"/>
      <c r="H190" s="222"/>
      <c r="I190" s="222"/>
      <c r="J190" s="223"/>
      <c r="K190" s="222"/>
      <c r="L190" s="222"/>
      <c r="M190" s="223"/>
      <c r="N190" s="222"/>
      <c r="O190" s="222"/>
      <c r="P190" s="223"/>
      <c r="Q190" s="241"/>
      <c r="R190" s="241"/>
      <c r="S190" s="242"/>
      <c r="T190" s="266"/>
      <c r="U190" s="266"/>
      <c r="V190" s="267"/>
      <c r="W190" s="266"/>
      <c r="X190" s="266"/>
      <c r="Y190" s="267"/>
      <c r="Z190" s="293"/>
      <c r="AA190" s="293"/>
      <c r="AB190" s="294"/>
      <c r="AC190" s="293"/>
      <c r="AD190" s="293"/>
      <c r="AE190" s="294"/>
      <c r="AF190" s="293"/>
      <c r="AG190" s="293"/>
      <c r="AH190" s="294"/>
      <c r="AI190" s="295"/>
      <c r="AJ190" s="295"/>
      <c r="AK190" s="296"/>
      <c r="AL190" s="320"/>
      <c r="AM190" s="320"/>
      <c r="AN190" s="321"/>
      <c r="AO190" s="295"/>
      <c r="AP190" s="295"/>
      <c r="AQ190" s="296"/>
      <c r="AR190" s="94"/>
    </row>
    <row r="191" spans="1:44" s="98" customFormat="1">
      <c r="A191" s="150"/>
      <c r="B191" s="113"/>
      <c r="C191" s="127"/>
      <c r="D191" s="113"/>
      <c r="E191" s="136"/>
      <c r="F191" s="136"/>
      <c r="G191" s="164"/>
      <c r="H191" s="222"/>
      <c r="I191" s="222"/>
      <c r="J191" s="223"/>
      <c r="K191" s="222"/>
      <c r="L191" s="222"/>
      <c r="M191" s="223"/>
      <c r="N191" s="222"/>
      <c r="O191" s="222"/>
      <c r="P191" s="223"/>
      <c r="Q191" s="241"/>
      <c r="R191" s="241"/>
      <c r="S191" s="242"/>
      <c r="T191" s="266"/>
      <c r="U191" s="266"/>
      <c r="V191" s="267"/>
      <c r="W191" s="266"/>
      <c r="X191" s="266"/>
      <c r="Y191" s="267"/>
      <c r="Z191" s="293"/>
      <c r="AA191" s="293"/>
      <c r="AB191" s="294"/>
      <c r="AC191" s="293"/>
      <c r="AD191" s="293"/>
      <c r="AE191" s="294"/>
      <c r="AF191" s="293"/>
      <c r="AG191" s="293"/>
      <c r="AH191" s="294"/>
      <c r="AI191" s="295"/>
      <c r="AJ191" s="295"/>
      <c r="AK191" s="296"/>
      <c r="AL191" s="320"/>
      <c r="AM191" s="320"/>
      <c r="AN191" s="321"/>
      <c r="AO191" s="295"/>
      <c r="AP191" s="295"/>
      <c r="AQ191" s="296"/>
      <c r="AR191" s="94"/>
    </row>
    <row r="192" spans="1:44" s="98" customFormat="1">
      <c r="A192" s="150"/>
      <c r="B192" s="113"/>
      <c r="C192" s="127"/>
      <c r="D192" s="113"/>
      <c r="E192" s="136"/>
      <c r="F192" s="136"/>
      <c r="G192" s="164"/>
      <c r="H192" s="222"/>
      <c r="I192" s="222"/>
      <c r="J192" s="223"/>
      <c r="K192" s="222"/>
      <c r="L192" s="222"/>
      <c r="M192" s="223"/>
      <c r="N192" s="222"/>
      <c r="O192" s="222"/>
      <c r="P192" s="223"/>
      <c r="Q192" s="241"/>
      <c r="R192" s="241"/>
      <c r="S192" s="242"/>
      <c r="T192" s="241"/>
      <c r="U192" s="241"/>
      <c r="V192" s="242"/>
      <c r="W192" s="241"/>
      <c r="X192" s="241"/>
      <c r="Y192" s="242"/>
      <c r="Z192" s="268"/>
      <c r="AA192" s="268"/>
      <c r="AB192" s="269"/>
      <c r="AC192" s="268"/>
      <c r="AD192" s="268"/>
      <c r="AE192" s="269"/>
      <c r="AF192" s="268"/>
      <c r="AG192" s="268"/>
      <c r="AH192" s="269"/>
      <c r="AI192" s="295"/>
      <c r="AJ192" s="295"/>
      <c r="AK192" s="296"/>
      <c r="AL192" s="295"/>
      <c r="AM192" s="295"/>
      <c r="AN192" s="296"/>
      <c r="AO192" s="295"/>
      <c r="AP192" s="295"/>
      <c r="AQ192" s="296"/>
      <c r="AR192" s="94"/>
    </row>
    <row r="198" spans="1:44" s="98" customFormat="1" ht="49.5" customHeight="1">
      <c r="A198" s="113"/>
      <c r="B198" s="113"/>
      <c r="C198" s="127"/>
      <c r="D198" s="113"/>
      <c r="E198" s="136"/>
      <c r="F198" s="136"/>
      <c r="G198" s="164"/>
      <c r="H198" s="222"/>
      <c r="I198" s="222"/>
      <c r="J198" s="223"/>
      <c r="K198" s="222"/>
      <c r="L198" s="222"/>
      <c r="M198" s="223"/>
      <c r="N198" s="222"/>
      <c r="O198" s="222"/>
      <c r="P198" s="223"/>
      <c r="Q198" s="241"/>
      <c r="R198" s="241"/>
      <c r="S198" s="242"/>
      <c r="T198" s="241"/>
      <c r="U198" s="241"/>
      <c r="V198" s="242"/>
      <c r="W198" s="241"/>
      <c r="X198" s="241"/>
      <c r="Y198" s="242"/>
      <c r="Z198" s="268"/>
      <c r="AA198" s="268"/>
      <c r="AB198" s="269"/>
      <c r="AC198" s="268"/>
      <c r="AD198" s="268"/>
      <c r="AE198" s="269"/>
      <c r="AF198" s="268"/>
      <c r="AG198" s="268"/>
      <c r="AH198" s="269"/>
      <c r="AI198" s="295"/>
      <c r="AJ198" s="295"/>
      <c r="AK198" s="296"/>
      <c r="AL198" s="295"/>
      <c r="AM198" s="295"/>
      <c r="AN198" s="296"/>
      <c r="AO198" s="295"/>
      <c r="AP198" s="295"/>
      <c r="AQ198" s="296"/>
      <c r="AR198" s="94"/>
    </row>
  </sheetData>
  <mergeCells count="221"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R102:AR104"/>
    <mergeCell ref="AR105:AR107"/>
    <mergeCell ref="AR108:AR109"/>
    <mergeCell ref="AR110:AR112"/>
    <mergeCell ref="AR96:AR98"/>
    <mergeCell ref="B66:B68"/>
    <mergeCell ref="C99:C101"/>
    <mergeCell ref="AR99:AR101"/>
    <mergeCell ref="B99:B101"/>
    <mergeCell ref="C105:C107"/>
    <mergeCell ref="B105:B107"/>
    <mergeCell ref="AR66:AR68"/>
    <mergeCell ref="AR93:AR95"/>
    <mergeCell ref="B108:B110"/>
    <mergeCell ref="C66:C68"/>
    <mergeCell ref="C102:C104"/>
    <mergeCell ref="B90:B92"/>
    <mergeCell ref="AR54:AR56"/>
    <mergeCell ref="AR57:AR59"/>
    <mergeCell ref="AR81:AR83"/>
    <mergeCell ref="B87:B89"/>
    <mergeCell ref="C87:C89"/>
    <mergeCell ref="B63:B65"/>
    <mergeCell ref="C63:C65"/>
    <mergeCell ref="C57:C59"/>
    <mergeCell ref="C54:C56"/>
    <mergeCell ref="B54:B56"/>
    <mergeCell ref="C84:C86"/>
    <mergeCell ref="B57:B59"/>
    <mergeCell ref="AR75:AR77"/>
    <mergeCell ref="C69:C71"/>
    <mergeCell ref="B72:B74"/>
    <mergeCell ref="C72:C74"/>
    <mergeCell ref="B75:B77"/>
    <mergeCell ref="C75:C77"/>
    <mergeCell ref="AR78:AR80"/>
    <mergeCell ref="C60:C62"/>
    <mergeCell ref="B78:B80"/>
    <mergeCell ref="C78:C80"/>
    <mergeCell ref="B84:B86"/>
    <mergeCell ref="AR63:AR65"/>
    <mergeCell ref="AI7:AK7"/>
    <mergeCell ref="T7:V7"/>
    <mergeCell ref="A26:AR26"/>
    <mergeCell ref="B48:B50"/>
    <mergeCell ref="C48:C50"/>
    <mergeCell ref="B51:B53"/>
    <mergeCell ref="B30:B32"/>
    <mergeCell ref="C30:C32"/>
    <mergeCell ref="AR48:AR50"/>
    <mergeCell ref="AR51:AR53"/>
    <mergeCell ref="A39:A41"/>
    <mergeCell ref="A36:A38"/>
    <mergeCell ref="B33:B35"/>
    <mergeCell ref="C45:C47"/>
    <mergeCell ref="B39:B41"/>
    <mergeCell ref="A42:A44"/>
    <mergeCell ref="C36:C38"/>
    <mergeCell ref="C39:C41"/>
    <mergeCell ref="C42:C44"/>
    <mergeCell ref="B45:B47"/>
    <mergeCell ref="B36:B38"/>
    <mergeCell ref="C33:C35"/>
    <mergeCell ref="C51:C53"/>
    <mergeCell ref="B42:B44"/>
    <mergeCell ref="AC7:AE7"/>
    <mergeCell ref="Z7:AB7"/>
    <mergeCell ref="B6:B8"/>
    <mergeCell ref="Q7:S7"/>
    <mergeCell ref="C6:C8"/>
    <mergeCell ref="D6:D8"/>
    <mergeCell ref="B27:B29"/>
    <mergeCell ref="C27:C29"/>
    <mergeCell ref="H7:J7"/>
    <mergeCell ref="W7:Y7"/>
    <mergeCell ref="K7:M7"/>
    <mergeCell ref="N7:P7"/>
    <mergeCell ref="A17:C19"/>
    <mergeCell ref="A14:C16"/>
    <mergeCell ref="B145:B147"/>
    <mergeCell ref="C145:C147"/>
    <mergeCell ref="B139:B141"/>
    <mergeCell ref="C139:C141"/>
    <mergeCell ref="A139:A141"/>
    <mergeCell ref="A2:AR2"/>
    <mergeCell ref="A3:AR3"/>
    <mergeCell ref="A4:AR4"/>
    <mergeCell ref="A5:AI5"/>
    <mergeCell ref="A6:A8"/>
    <mergeCell ref="H6:AQ6"/>
    <mergeCell ref="AR6:AR8"/>
    <mergeCell ref="AF7:AH7"/>
    <mergeCell ref="E6:G6"/>
    <mergeCell ref="A10:C12"/>
    <mergeCell ref="AR10:AR12"/>
    <mergeCell ref="A13:AR13"/>
    <mergeCell ref="A20:C22"/>
    <mergeCell ref="AL7:AN7"/>
    <mergeCell ref="A23:C25"/>
    <mergeCell ref="AO7:AQ7"/>
    <mergeCell ref="E7:E8"/>
    <mergeCell ref="F7:F8"/>
    <mergeCell ref="G7:G8"/>
    <mergeCell ref="B123:B125"/>
    <mergeCell ref="C123:C125"/>
    <mergeCell ref="B129:B131"/>
    <mergeCell ref="C129:C131"/>
    <mergeCell ref="C126:C128"/>
    <mergeCell ref="A135:AR135"/>
    <mergeCell ref="A132:A134"/>
    <mergeCell ref="AR122:AR124"/>
    <mergeCell ref="AR125:AR127"/>
    <mergeCell ref="AR128:AR130"/>
    <mergeCell ref="A120:A122"/>
    <mergeCell ref="A123:A125"/>
    <mergeCell ref="A129:A131"/>
    <mergeCell ref="B132:C134"/>
    <mergeCell ref="AR132:AR134"/>
    <mergeCell ref="AR155:AR157"/>
    <mergeCell ref="A151:AR151"/>
    <mergeCell ref="A152:C154"/>
    <mergeCell ref="A148:A150"/>
    <mergeCell ref="AR152:AR154"/>
    <mergeCell ref="A155:C157"/>
    <mergeCell ref="AR148:AR150"/>
    <mergeCell ref="A178:K178"/>
    <mergeCell ref="A167:AR167"/>
    <mergeCell ref="AR158:AR160"/>
    <mergeCell ref="A164:C166"/>
    <mergeCell ref="AR164:AR166"/>
    <mergeCell ref="A177:K177"/>
    <mergeCell ref="A158:C160"/>
    <mergeCell ref="K168:R168"/>
    <mergeCell ref="K170:R170"/>
    <mergeCell ref="K175:R175"/>
    <mergeCell ref="K174:R174"/>
    <mergeCell ref="A161:C163"/>
    <mergeCell ref="B168:C168"/>
    <mergeCell ref="B170:C170"/>
    <mergeCell ref="AR161:AR163"/>
    <mergeCell ref="A145:A147"/>
    <mergeCell ref="AR136:AR138"/>
    <mergeCell ref="AR139:AR141"/>
    <mergeCell ref="AR145:AR147"/>
    <mergeCell ref="B148:C150"/>
    <mergeCell ref="AR27:AR29"/>
    <mergeCell ref="AR30:AR32"/>
    <mergeCell ref="AR33:AR35"/>
    <mergeCell ref="AR36:AR38"/>
    <mergeCell ref="AR39:AR41"/>
    <mergeCell ref="AR42:AR44"/>
    <mergeCell ref="AR45:AR47"/>
    <mergeCell ref="AR60:AR62"/>
    <mergeCell ref="A136:A138"/>
    <mergeCell ref="A27:A29"/>
    <mergeCell ref="A30:A32"/>
    <mergeCell ref="A33:A35"/>
    <mergeCell ref="A60:A62"/>
    <mergeCell ref="A57:A59"/>
    <mergeCell ref="A54:A56"/>
    <mergeCell ref="A51:A53"/>
    <mergeCell ref="A48:A50"/>
    <mergeCell ref="A45:A47"/>
    <mergeCell ref="A126:A128"/>
    <mergeCell ref="AR14:AR16"/>
    <mergeCell ref="AR17:AR19"/>
    <mergeCell ref="AR20:AR22"/>
    <mergeCell ref="AR23:AR25"/>
    <mergeCell ref="A90:A92"/>
    <mergeCell ref="A93:A95"/>
    <mergeCell ref="A96:A98"/>
    <mergeCell ref="A99:A101"/>
    <mergeCell ref="A102:A104"/>
    <mergeCell ref="B60:B62"/>
    <mergeCell ref="B81:B83"/>
    <mergeCell ref="C81:C83"/>
    <mergeCell ref="B69:B71"/>
    <mergeCell ref="B102:B104"/>
    <mergeCell ref="C93:C95"/>
    <mergeCell ref="B96:B98"/>
    <mergeCell ref="C96:C98"/>
    <mergeCell ref="C90:C92"/>
    <mergeCell ref="B93:B95"/>
    <mergeCell ref="AR69:AR71"/>
    <mergeCell ref="AR72:AR74"/>
    <mergeCell ref="AR84:AR86"/>
    <mergeCell ref="AR87:AR89"/>
    <mergeCell ref="AR90:AR92"/>
    <mergeCell ref="A142:A144"/>
    <mergeCell ref="B142:B144"/>
    <mergeCell ref="C142:C144"/>
    <mergeCell ref="AR142:AR144"/>
    <mergeCell ref="A105:A107"/>
    <mergeCell ref="A108:A110"/>
    <mergeCell ref="A111:A113"/>
    <mergeCell ref="A114:A116"/>
    <mergeCell ref="B120:B122"/>
    <mergeCell ref="C120:C122"/>
    <mergeCell ref="B126:B128"/>
    <mergeCell ref="AR119:AR121"/>
    <mergeCell ref="A117:A119"/>
    <mergeCell ref="B117:B119"/>
    <mergeCell ref="C108:C110"/>
    <mergeCell ref="C114:C116"/>
    <mergeCell ref="B111:B113"/>
    <mergeCell ref="C111:C113"/>
    <mergeCell ref="B114:B116"/>
    <mergeCell ref="AR113:AR115"/>
    <mergeCell ref="AR116:AR118"/>
    <mergeCell ref="C117:C119"/>
    <mergeCell ref="B136:B138"/>
    <mergeCell ref="C136:C138"/>
  </mergeCells>
  <phoneticPr fontId="31" type="noConversion"/>
  <pageMargins left="0.6692913385826772" right="0.23622047244094491" top="0.47244094488188981" bottom="0.23622047244094491" header="0" footer="0"/>
  <pageSetup paperSize="9" scale="24" fitToHeight="0" orientation="landscape" r:id="rId1"/>
  <headerFooter>
    <oddFooter>&amp;C&amp;"Times New Roman,обычный"&amp;8Страница  &amp;P из &amp;N</oddFooter>
  </headerFooter>
  <rowBreaks count="3" manualBreakCount="3">
    <brk id="59" max="43" man="1"/>
    <brk id="107" max="43" man="1"/>
    <brk id="125" max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BreakPreview" topLeftCell="A8" zoomScaleSheetLayoutView="100" workbookViewId="0">
      <selection activeCell="C26" sqref="C26"/>
    </sheetView>
  </sheetViews>
  <sheetFormatPr defaultRowHeight="15"/>
  <cols>
    <col min="3" max="4" width="9.140625" customWidth="1"/>
    <col min="5" max="5" width="8.85546875" customWidth="1"/>
  </cols>
  <sheetData>
    <row r="1" spans="1:14" s="114" customFormat="1"/>
    <row r="2" spans="1:14" s="114" customFormat="1">
      <c r="A2" s="12"/>
      <c r="B2" s="12"/>
      <c r="C2" s="12"/>
      <c r="D2" s="12"/>
      <c r="E2" s="12"/>
      <c r="F2" s="494" t="s">
        <v>309</v>
      </c>
      <c r="G2" s="494"/>
      <c r="H2" s="494"/>
      <c r="I2" s="494"/>
      <c r="J2" s="494"/>
    </row>
    <row r="3" spans="1:14" s="114" customFormat="1" ht="15.75" customHeight="1">
      <c r="A3" s="12"/>
      <c r="B3" s="12"/>
      <c r="C3" s="12"/>
      <c r="D3" s="12"/>
      <c r="E3" s="108"/>
      <c r="F3" s="115"/>
      <c r="G3" s="497"/>
      <c r="H3" s="497"/>
      <c r="I3" s="497"/>
      <c r="J3" s="497"/>
    </row>
    <row r="4" spans="1:14" s="114" customFormat="1" ht="50.25" customHeight="1">
      <c r="A4" s="12"/>
      <c r="B4" s="12"/>
      <c r="C4" s="12"/>
      <c r="D4" s="12"/>
      <c r="E4" s="495" t="s">
        <v>332</v>
      </c>
      <c r="F4" s="495"/>
      <c r="G4" s="495"/>
      <c r="H4" s="495"/>
      <c r="I4" s="495"/>
      <c r="J4" s="495"/>
    </row>
    <row r="5" spans="1:14" s="114" customFormat="1" ht="15.75">
      <c r="A5" s="12"/>
      <c r="B5" s="12"/>
      <c r="C5" s="12"/>
      <c r="D5" s="12"/>
      <c r="E5" s="489"/>
      <c r="F5" s="489"/>
      <c r="G5" s="489"/>
      <c r="H5" s="489"/>
      <c r="I5" s="489"/>
      <c r="J5" s="489"/>
    </row>
    <row r="6" spans="1:14" s="114" customFormat="1" ht="15.75" customHeight="1">
      <c r="A6" s="12"/>
      <c r="B6" s="12"/>
      <c r="C6" s="12"/>
      <c r="D6" s="12"/>
      <c r="E6" s="489" t="s">
        <v>331</v>
      </c>
      <c r="F6" s="489"/>
      <c r="G6" s="489"/>
      <c r="H6" s="489"/>
      <c r="I6" s="489"/>
      <c r="J6" s="489"/>
    </row>
    <row r="7" spans="1:14" s="114" customFormat="1" ht="15.75">
      <c r="A7" s="12"/>
      <c r="B7" s="12"/>
      <c r="C7" s="12"/>
      <c r="D7" s="12"/>
      <c r="E7" s="116"/>
      <c r="F7" s="496"/>
      <c r="G7" s="496"/>
      <c r="H7" s="496"/>
      <c r="I7" s="496"/>
      <c r="J7" s="496"/>
      <c r="K7" s="12"/>
      <c r="L7" s="12"/>
      <c r="M7" s="12"/>
      <c r="N7" s="12"/>
    </row>
    <row r="8" spans="1:14" s="114" customFormat="1">
      <c r="A8" s="12"/>
      <c r="B8" s="12"/>
      <c r="C8" s="12"/>
      <c r="D8" s="12"/>
      <c r="E8" s="12"/>
      <c r="F8" s="12"/>
      <c r="K8" s="12"/>
      <c r="L8" s="12"/>
      <c r="M8" s="12"/>
      <c r="N8" s="12"/>
    </row>
    <row r="9" spans="1:14" s="114" customFormat="1" ht="15.75">
      <c r="K9" s="117"/>
      <c r="L9" s="117"/>
      <c r="M9" s="12"/>
      <c r="N9" s="12"/>
    </row>
    <row r="10" spans="1:14" s="114" customFormat="1">
      <c r="A10" s="12"/>
      <c r="B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s="114" customFormat="1" ht="27.75" customHeight="1">
      <c r="K11" s="12"/>
      <c r="L11" s="12"/>
      <c r="M11" s="12"/>
      <c r="N11" s="12"/>
    </row>
    <row r="12" spans="1:14" s="114" customFormat="1" ht="15" customHeight="1">
      <c r="K12" s="12"/>
      <c r="L12" s="12"/>
      <c r="M12" s="12"/>
      <c r="N12" s="12"/>
    </row>
    <row r="13" spans="1:14" s="114" customFormat="1" ht="18.75" customHeight="1">
      <c r="K13" s="12"/>
      <c r="L13" s="12"/>
      <c r="M13" s="12"/>
      <c r="N13" s="12"/>
    </row>
    <row r="14" spans="1:14" s="114" customFormat="1" ht="15.75" customHeight="1">
      <c r="K14" s="12"/>
      <c r="L14" s="12"/>
      <c r="M14" s="12"/>
      <c r="N14" s="12"/>
    </row>
    <row r="15" spans="1:14" s="114" customFormat="1" hidden="1">
      <c r="K15" s="12"/>
      <c r="L15" s="12"/>
      <c r="M15" s="12"/>
      <c r="N15" s="12"/>
    </row>
    <row r="16" spans="1:14" s="114" customFormat="1" hidden="1">
      <c r="K16" s="12"/>
      <c r="L16" s="12"/>
      <c r="M16" s="12"/>
      <c r="N16" s="12"/>
    </row>
    <row r="17" spans="1:14" s="114" customFormat="1">
      <c r="A17" s="499"/>
      <c r="B17" s="499"/>
      <c r="C17" s="499"/>
      <c r="D17" s="499"/>
      <c r="E17" s="499"/>
      <c r="F17" s="499"/>
      <c r="G17" s="499"/>
      <c r="H17" s="499"/>
      <c r="I17" s="499"/>
      <c r="J17" s="499"/>
      <c r="K17" s="12"/>
      <c r="L17" s="12"/>
      <c r="M17" s="12"/>
      <c r="N17" s="12"/>
    </row>
    <row r="18" spans="1:14" s="114" customFormat="1" ht="22.5">
      <c r="A18" s="500" t="s">
        <v>310</v>
      </c>
      <c r="B18" s="500"/>
      <c r="C18" s="500"/>
      <c r="D18" s="500"/>
      <c r="E18" s="500"/>
      <c r="F18" s="500"/>
      <c r="G18" s="500"/>
      <c r="H18" s="500"/>
      <c r="I18" s="500"/>
      <c r="J18" s="500"/>
      <c r="K18" s="12"/>
      <c r="L18" s="12"/>
      <c r="M18" s="12"/>
      <c r="N18" s="12"/>
    </row>
    <row r="19" spans="1:14" s="114" customFormat="1" ht="18.75">
      <c r="A19" s="501" t="s">
        <v>335</v>
      </c>
      <c r="B19" s="501"/>
      <c r="C19" s="501"/>
      <c r="D19" s="501"/>
      <c r="E19" s="501"/>
      <c r="F19" s="501"/>
      <c r="G19" s="501"/>
      <c r="H19" s="501"/>
      <c r="I19" s="501"/>
      <c r="J19" s="501"/>
      <c r="K19" s="12"/>
      <c r="L19" s="12"/>
      <c r="M19" s="12"/>
      <c r="N19" s="12"/>
    </row>
    <row r="20" spans="1:14" s="114" customFormat="1" ht="24.75" customHeight="1" thickBot="1">
      <c r="A20" s="502" t="s">
        <v>312</v>
      </c>
      <c r="B20" s="502"/>
      <c r="C20" s="502"/>
      <c r="D20" s="502"/>
      <c r="E20" s="502"/>
      <c r="F20" s="502"/>
      <c r="G20" s="502"/>
      <c r="H20" s="502"/>
      <c r="I20" s="502"/>
      <c r="J20" s="502"/>
      <c r="K20" s="12"/>
      <c r="L20" s="12"/>
      <c r="M20" s="12"/>
      <c r="N20" s="12"/>
    </row>
    <row r="21" spans="1:14" s="114" customFormat="1">
      <c r="A21" s="503" t="s">
        <v>311</v>
      </c>
      <c r="B21" s="503"/>
      <c r="C21" s="503"/>
      <c r="D21" s="503"/>
      <c r="E21" s="503"/>
      <c r="F21" s="503"/>
      <c r="G21" s="503"/>
      <c r="H21" s="503"/>
      <c r="I21" s="503"/>
      <c r="J21" s="503"/>
      <c r="K21" s="12"/>
      <c r="L21" s="12"/>
      <c r="M21" s="12"/>
      <c r="N21" s="12"/>
    </row>
    <row r="22" spans="1:14" s="114" customFormat="1" ht="4.5" customHeight="1">
      <c r="A22" s="503"/>
      <c r="B22" s="503"/>
      <c r="C22" s="503"/>
      <c r="D22" s="503"/>
      <c r="E22" s="503"/>
      <c r="F22" s="503"/>
      <c r="G22" s="503"/>
      <c r="H22" s="503"/>
      <c r="I22" s="503"/>
      <c r="J22" s="503"/>
      <c r="K22" s="12"/>
      <c r="L22" s="12"/>
      <c r="M22" s="12"/>
      <c r="N22" s="12"/>
    </row>
    <row r="23" spans="1:14" s="114" customFormat="1" hidden="1">
      <c r="A23" s="503"/>
      <c r="B23" s="503"/>
      <c r="C23" s="503"/>
      <c r="D23" s="503"/>
      <c r="E23" s="503"/>
      <c r="F23" s="503"/>
      <c r="G23" s="503"/>
      <c r="H23" s="503"/>
      <c r="I23" s="503"/>
      <c r="J23" s="503"/>
      <c r="K23" s="12"/>
      <c r="L23" s="12"/>
      <c r="M23" s="12"/>
      <c r="N23" s="12"/>
    </row>
    <row r="24" spans="1:14" s="114" customForma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s="114" customFormat="1"/>
    <row r="26" spans="1:14" s="114" customFormat="1"/>
    <row r="27" spans="1:14" s="114" customFormat="1" ht="53.25" customHeight="1">
      <c r="G27" s="498"/>
      <c r="H27" s="498"/>
      <c r="I27" s="498"/>
      <c r="J27" s="498"/>
    </row>
    <row r="28" spans="1:14" s="114" customFormat="1" ht="21.75" customHeight="1">
      <c r="G28" s="488"/>
      <c r="H28" s="488"/>
      <c r="I28" s="488"/>
      <c r="J28" s="488"/>
    </row>
    <row r="29" spans="1:14" s="114" customFormat="1" ht="15.75">
      <c r="G29" s="489"/>
      <c r="H29" s="489"/>
      <c r="I29" s="489"/>
      <c r="J29" s="489"/>
    </row>
    <row r="30" spans="1:14" s="114" customFormat="1" ht="15.75">
      <c r="E30" s="490"/>
      <c r="F30" s="490"/>
      <c r="G30" s="490"/>
      <c r="H30" s="490"/>
    </row>
    <row r="31" spans="1:14" s="114" customFormat="1" ht="53.25" customHeight="1">
      <c r="A31" s="128"/>
      <c r="B31" s="128"/>
      <c r="C31" s="128"/>
      <c r="D31" s="128"/>
      <c r="E31" s="128"/>
      <c r="F31" s="128"/>
      <c r="G31" s="491" t="s">
        <v>318</v>
      </c>
      <c r="H31" s="491"/>
      <c r="I31" s="491"/>
      <c r="J31" s="491"/>
    </row>
    <row r="32" spans="1:14" s="114" customFormat="1" ht="15.75" customHeight="1">
      <c r="A32" s="128"/>
      <c r="B32" s="128"/>
      <c r="C32" s="128"/>
      <c r="D32" s="128"/>
      <c r="E32" s="128"/>
      <c r="F32" s="128"/>
      <c r="G32" s="491"/>
      <c r="H32" s="491"/>
      <c r="I32" s="491"/>
      <c r="J32" s="491"/>
    </row>
    <row r="33" spans="1:14" s="114" customFormat="1" ht="33.75" customHeight="1">
      <c r="A33" s="128"/>
      <c r="B33" s="128"/>
      <c r="C33" s="128"/>
      <c r="D33" s="128"/>
      <c r="E33" s="128"/>
      <c r="F33" s="128"/>
      <c r="G33" s="491"/>
      <c r="H33" s="491"/>
      <c r="I33" s="491"/>
      <c r="J33" s="491"/>
    </row>
    <row r="34" spans="1:14" s="114" customFormat="1" ht="18.75">
      <c r="A34" s="493"/>
      <c r="B34" s="493"/>
      <c r="C34" s="493"/>
      <c r="D34" s="493"/>
      <c r="E34" s="493"/>
      <c r="F34" s="493"/>
      <c r="G34" s="493"/>
      <c r="H34" s="493"/>
      <c r="I34" s="493"/>
      <c r="J34" s="493"/>
    </row>
    <row r="35" spans="1:14" s="114" customFormat="1">
      <c r="A35" s="128"/>
      <c r="B35" s="128"/>
      <c r="C35" s="128"/>
      <c r="D35" s="128"/>
      <c r="E35" s="128"/>
      <c r="F35" s="128"/>
      <c r="G35" s="492" t="s">
        <v>319</v>
      </c>
      <c r="H35" s="492"/>
      <c r="I35" s="492"/>
      <c r="J35" s="492"/>
    </row>
    <row r="36" spans="1:14" s="114" customFormat="1"/>
    <row r="37" spans="1:14" s="114" customFormat="1"/>
    <row r="38" spans="1:14" s="114" customFormat="1"/>
    <row r="39" spans="1:14" s="114" customFormat="1"/>
    <row r="40" spans="1:14" s="114" customFormat="1"/>
    <row r="41" spans="1:14" s="114" customFormat="1"/>
    <row r="42" spans="1:14" s="114" customFormat="1" ht="18.75">
      <c r="K42" s="118"/>
      <c r="L42" s="118"/>
      <c r="M42" s="118"/>
      <c r="N42" s="118"/>
    </row>
    <row r="43" spans="1:14" s="114" customFormat="1"/>
    <row r="44" spans="1:14" s="114" customFormat="1">
      <c r="E44" s="114">
        <v>2022</v>
      </c>
    </row>
  </sheetData>
  <mergeCells count="18">
    <mergeCell ref="G27:J27"/>
    <mergeCell ref="A17:J17"/>
    <mergeCell ref="A18:J18"/>
    <mergeCell ref="A19:J19"/>
    <mergeCell ref="A20:J20"/>
    <mergeCell ref="A21:J23"/>
    <mergeCell ref="F2:J2"/>
    <mergeCell ref="E4:J4"/>
    <mergeCell ref="E5:J5"/>
    <mergeCell ref="E6:J6"/>
    <mergeCell ref="F7:J7"/>
    <mergeCell ref="G3:J3"/>
    <mergeCell ref="G28:J28"/>
    <mergeCell ref="G29:J29"/>
    <mergeCell ref="E30:H30"/>
    <mergeCell ref="G31:J33"/>
    <mergeCell ref="G35:J35"/>
    <mergeCell ref="A34:J34"/>
  </mergeCells>
  <phoneticPr fontId="31" type="noConversion"/>
  <pageMargins left="0.7" right="0.7" top="0.75" bottom="0.75" header="0.3" footer="0.3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"/>
  <sheetViews>
    <sheetView view="pageBreakPreview" zoomScale="70" zoomScaleSheetLayoutView="70" workbookViewId="0">
      <selection activeCell="J19" sqref="J19:Q19"/>
    </sheetView>
  </sheetViews>
  <sheetFormatPr defaultRowHeight="15"/>
  <cols>
    <col min="1" max="1" width="7.140625" customWidth="1"/>
    <col min="2" max="2" width="59.28515625" customWidth="1"/>
    <col min="3" max="3" width="17.140625" customWidth="1"/>
    <col min="4" max="4" width="9" bestFit="1" customWidth="1"/>
    <col min="6" max="7" width="9" bestFit="1" customWidth="1"/>
    <col min="9" max="9" width="10.7109375" bestFit="1" customWidth="1"/>
    <col min="10" max="10" width="9" bestFit="1" customWidth="1"/>
    <col min="12" max="12" width="9.85546875" customWidth="1"/>
    <col min="13" max="13" width="9" bestFit="1" customWidth="1"/>
    <col min="15" max="15" width="10.7109375" bestFit="1" customWidth="1"/>
    <col min="16" max="16" width="9" bestFit="1" customWidth="1"/>
    <col min="18" max="18" width="9" bestFit="1" customWidth="1"/>
    <col min="19" max="19" width="32.7109375" customWidth="1"/>
    <col min="20" max="20" width="36.5703125" customWidth="1"/>
  </cols>
  <sheetData>
    <row r="1" spans="1:20" s="100" customFormat="1" ht="15.75">
      <c r="A1" s="119"/>
      <c r="M1" s="523"/>
      <c r="N1" s="523"/>
      <c r="O1" s="523"/>
      <c r="P1" s="523"/>
      <c r="Q1" s="523"/>
      <c r="R1" s="523"/>
    </row>
    <row r="2" spans="1:20" s="100" customFormat="1" ht="15.95" customHeight="1">
      <c r="A2" s="524" t="s">
        <v>306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</row>
    <row r="3" spans="1:20" s="100" customFormat="1" ht="15.9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20" s="100" customFormat="1" ht="16.5" thickBot="1">
      <c r="A4" s="119"/>
    </row>
    <row r="5" spans="1:20" s="100" customFormat="1" ht="12.75" customHeight="1" thickBot="1">
      <c r="A5" s="537" t="s">
        <v>239</v>
      </c>
      <c r="B5" s="534" t="s">
        <v>303</v>
      </c>
      <c r="C5" s="534" t="s">
        <v>226</v>
      </c>
      <c r="D5" s="525" t="s">
        <v>342</v>
      </c>
      <c r="E5" s="526"/>
      <c r="F5" s="527"/>
      <c r="G5" s="531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3"/>
      <c r="S5" s="517" t="s">
        <v>341</v>
      </c>
    </row>
    <row r="6" spans="1:20" s="100" customFormat="1" ht="87.6" customHeight="1" thickBot="1">
      <c r="A6" s="538"/>
      <c r="B6" s="535"/>
      <c r="C6" s="535"/>
      <c r="D6" s="528"/>
      <c r="E6" s="529"/>
      <c r="F6" s="530"/>
      <c r="G6" s="520" t="s">
        <v>313</v>
      </c>
      <c r="H6" s="521"/>
      <c r="I6" s="522"/>
      <c r="J6" s="520" t="s">
        <v>314</v>
      </c>
      <c r="K6" s="521"/>
      <c r="L6" s="522"/>
      <c r="M6" s="520" t="s">
        <v>315</v>
      </c>
      <c r="N6" s="521"/>
      <c r="O6" s="522"/>
      <c r="P6" s="520" t="s">
        <v>316</v>
      </c>
      <c r="Q6" s="521"/>
      <c r="R6" s="522"/>
      <c r="S6" s="518"/>
    </row>
    <row r="7" spans="1:20" s="100" customFormat="1" ht="19.5" customHeight="1" thickBot="1">
      <c r="A7" s="539"/>
      <c r="B7" s="536"/>
      <c r="C7" s="536"/>
      <c r="D7" s="219" t="s">
        <v>259</v>
      </c>
      <c r="E7" s="220" t="s">
        <v>260</v>
      </c>
      <c r="F7" s="221" t="s">
        <v>258</v>
      </c>
      <c r="G7" s="219" t="s">
        <v>259</v>
      </c>
      <c r="H7" s="220" t="s">
        <v>260</v>
      </c>
      <c r="I7" s="221" t="s">
        <v>258</v>
      </c>
      <c r="J7" s="219" t="s">
        <v>259</v>
      </c>
      <c r="K7" s="220" t="s">
        <v>260</v>
      </c>
      <c r="L7" s="221" t="s">
        <v>258</v>
      </c>
      <c r="M7" s="219" t="s">
        <v>259</v>
      </c>
      <c r="N7" s="220" t="s">
        <v>260</v>
      </c>
      <c r="O7" s="221" t="s">
        <v>258</v>
      </c>
      <c r="P7" s="219" t="s">
        <v>259</v>
      </c>
      <c r="Q7" s="220" t="s">
        <v>260</v>
      </c>
      <c r="R7" s="221" t="s">
        <v>258</v>
      </c>
      <c r="S7" s="519"/>
    </row>
    <row r="8" spans="1:20" s="100" customFormat="1" ht="15.75">
      <c r="A8" s="129"/>
      <c r="B8" s="508"/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10"/>
      <c r="S8" s="120"/>
    </row>
    <row r="9" spans="1:20" s="100" customFormat="1" ht="45">
      <c r="A9" s="130" t="s">
        <v>333</v>
      </c>
      <c r="B9" s="131" t="s">
        <v>330</v>
      </c>
      <c r="C9" s="345">
        <v>100</v>
      </c>
      <c r="D9" s="540">
        <v>100</v>
      </c>
      <c r="E9" s="541"/>
      <c r="F9" s="541">
        <f>SUM(E9/D9*100)</f>
        <v>0</v>
      </c>
      <c r="G9" s="542">
        <v>100</v>
      </c>
      <c r="H9" s="541"/>
      <c r="I9" s="541">
        <v>0</v>
      </c>
      <c r="J9" s="543">
        <v>100</v>
      </c>
      <c r="K9" s="541"/>
      <c r="L9" s="541"/>
      <c r="M9" s="544">
        <v>100</v>
      </c>
      <c r="N9" s="541"/>
      <c r="O9" s="541"/>
      <c r="P9" s="545">
        <v>100</v>
      </c>
      <c r="Q9" s="541"/>
      <c r="R9" s="541">
        <f t="shared" ref="R9:R14" si="0">SUM(Q9/P9*100)</f>
        <v>0</v>
      </c>
      <c r="S9" s="120"/>
    </row>
    <row r="10" spans="1:20" s="100" customFormat="1" ht="52.9" customHeight="1">
      <c r="A10" s="130" t="s">
        <v>334</v>
      </c>
      <c r="B10" s="131" t="s">
        <v>343</v>
      </c>
      <c r="C10" s="345">
        <v>4800</v>
      </c>
      <c r="D10" s="540">
        <f>SUM(G10,J10,M10,P10)</f>
        <v>5000</v>
      </c>
      <c r="E10" s="541"/>
      <c r="F10" s="541">
        <f>SUM(E10/D10*100)</f>
        <v>0</v>
      </c>
      <c r="G10" s="546">
        <v>0</v>
      </c>
      <c r="H10" s="547"/>
      <c r="I10" s="541" t="e">
        <f>SUM(H10/G10*100)</f>
        <v>#DIV/0!</v>
      </c>
      <c r="J10" s="548">
        <v>0</v>
      </c>
      <c r="K10" s="547"/>
      <c r="L10" s="541" t="e">
        <f>SUM(K10/J10*100)</f>
        <v>#DIV/0!</v>
      </c>
      <c r="M10" s="549">
        <v>0</v>
      </c>
      <c r="N10" s="547"/>
      <c r="O10" s="541" t="e">
        <f>SUM(N10/M10*100)</f>
        <v>#DIV/0!</v>
      </c>
      <c r="P10" s="550">
        <v>5000</v>
      </c>
      <c r="Q10" s="541"/>
      <c r="R10" s="541">
        <f t="shared" si="0"/>
        <v>0</v>
      </c>
      <c r="S10" s="126"/>
    </row>
    <row r="11" spans="1:20" s="100" customFormat="1" ht="66" customHeight="1">
      <c r="A11" s="130" t="s">
        <v>344</v>
      </c>
      <c r="B11" s="131" t="s">
        <v>327</v>
      </c>
      <c r="C11" s="345">
        <v>20</v>
      </c>
      <c r="D11" s="540">
        <f t="shared" ref="D11:D14" si="1">SUM(G11,J11,M11,P11)</f>
        <v>25</v>
      </c>
      <c r="E11" s="541"/>
      <c r="F11" s="541"/>
      <c r="G11" s="542">
        <v>4</v>
      </c>
      <c r="H11" s="541"/>
      <c r="I11" s="541">
        <v>0</v>
      </c>
      <c r="J11" s="548">
        <v>6</v>
      </c>
      <c r="K11" s="547"/>
      <c r="L11" s="547"/>
      <c r="M11" s="549">
        <v>6</v>
      </c>
      <c r="N11" s="547"/>
      <c r="O11" s="547"/>
      <c r="P11" s="550">
        <v>9</v>
      </c>
      <c r="Q11" s="547"/>
      <c r="R11" s="541">
        <f t="shared" si="0"/>
        <v>0</v>
      </c>
      <c r="S11" s="120"/>
    </row>
    <row r="12" spans="1:20" s="100" customFormat="1" ht="60.6" customHeight="1">
      <c r="A12" s="130" t="s">
        <v>345</v>
      </c>
      <c r="B12" s="131" t="s">
        <v>347</v>
      </c>
      <c r="C12" s="345">
        <v>22</v>
      </c>
      <c r="D12" s="540">
        <f t="shared" ref="D12" si="2">SUM(G12,J12,M12,P12)</f>
        <v>20</v>
      </c>
      <c r="E12" s="541"/>
      <c r="F12" s="541">
        <f t="shared" ref="F12" si="3">SUM(E12/D12*100)</f>
        <v>0</v>
      </c>
      <c r="G12" s="542">
        <v>0</v>
      </c>
      <c r="H12" s="541"/>
      <c r="I12" s="541" t="e">
        <f>SUM(H12/G12*100)</f>
        <v>#DIV/0!</v>
      </c>
      <c r="J12" s="543">
        <v>0</v>
      </c>
      <c r="K12" s="541"/>
      <c r="L12" s="541" t="e">
        <f>SUM(K12/J12*100)</f>
        <v>#DIV/0!</v>
      </c>
      <c r="M12" s="544">
        <v>0</v>
      </c>
      <c r="N12" s="541"/>
      <c r="O12" s="541" t="e">
        <f>SUM(N12/M12*100)</f>
        <v>#DIV/0!</v>
      </c>
      <c r="P12" s="545">
        <v>20</v>
      </c>
      <c r="Q12" s="541"/>
      <c r="R12" s="541">
        <f t="shared" ref="R12" si="4">SUM(Q12/P12*100)</f>
        <v>0</v>
      </c>
      <c r="S12" s="126"/>
    </row>
    <row r="13" spans="1:20" s="100" customFormat="1" ht="60.6" customHeight="1">
      <c r="A13" s="130" t="s">
        <v>346</v>
      </c>
      <c r="B13" s="131" t="s">
        <v>328</v>
      </c>
      <c r="C13" s="345">
        <v>2996</v>
      </c>
      <c r="D13" s="540">
        <f t="shared" si="1"/>
        <v>3233</v>
      </c>
      <c r="E13" s="541"/>
      <c r="F13" s="541">
        <f t="shared" ref="F13:F15" si="5">SUM(E13/D13*100)</f>
        <v>0</v>
      </c>
      <c r="G13" s="542">
        <v>0</v>
      </c>
      <c r="H13" s="541"/>
      <c r="I13" s="541" t="e">
        <f>SUM(H13/G13*100)</f>
        <v>#DIV/0!</v>
      </c>
      <c r="J13" s="543">
        <v>0</v>
      </c>
      <c r="K13" s="541"/>
      <c r="L13" s="541" t="e">
        <f>SUM(K13/J13*100)</f>
        <v>#DIV/0!</v>
      </c>
      <c r="M13" s="544">
        <v>0</v>
      </c>
      <c r="N13" s="541"/>
      <c r="O13" s="541" t="e">
        <f>SUM(N13/M13*100)</f>
        <v>#DIV/0!</v>
      </c>
      <c r="P13" s="545">
        <v>3233</v>
      </c>
      <c r="Q13" s="541"/>
      <c r="R13" s="541">
        <f t="shared" si="0"/>
        <v>0</v>
      </c>
      <c r="S13" s="126"/>
    </row>
    <row r="14" spans="1:20" s="100" customFormat="1" ht="45">
      <c r="A14" s="130" t="s">
        <v>348</v>
      </c>
      <c r="B14" s="131" t="s">
        <v>329</v>
      </c>
      <c r="C14" s="345">
        <v>1700</v>
      </c>
      <c r="D14" s="540">
        <f t="shared" si="1"/>
        <v>1800</v>
      </c>
      <c r="E14" s="541"/>
      <c r="F14" s="541">
        <f t="shared" si="5"/>
        <v>0</v>
      </c>
      <c r="G14" s="542">
        <v>200</v>
      </c>
      <c r="H14" s="541"/>
      <c r="I14" s="541">
        <f>SUM(H14/G14*100)</f>
        <v>0</v>
      </c>
      <c r="J14" s="543">
        <v>900</v>
      </c>
      <c r="K14" s="541"/>
      <c r="L14" s="541">
        <f>SUM(K14/J14*100)</f>
        <v>0</v>
      </c>
      <c r="M14" s="544">
        <v>300</v>
      </c>
      <c r="N14" s="541"/>
      <c r="O14" s="541">
        <f>SUM(N14/M14*100)</f>
        <v>0</v>
      </c>
      <c r="P14" s="545">
        <v>400</v>
      </c>
      <c r="Q14" s="551"/>
      <c r="R14" s="541">
        <f t="shared" si="0"/>
        <v>0</v>
      </c>
      <c r="S14" s="120"/>
    </row>
    <row r="15" spans="1:20" s="135" customFormat="1" ht="62.45" customHeight="1">
      <c r="A15" s="133" t="s">
        <v>350</v>
      </c>
      <c r="B15" s="344" t="s">
        <v>349</v>
      </c>
      <c r="C15" s="345">
        <v>98</v>
      </c>
      <c r="D15" s="540">
        <v>100</v>
      </c>
      <c r="E15" s="541"/>
      <c r="F15" s="541">
        <f t="shared" si="5"/>
        <v>0</v>
      </c>
      <c r="G15" s="546">
        <v>0</v>
      </c>
      <c r="H15" s="547"/>
      <c r="I15" s="541" t="e">
        <f t="shared" ref="I15" si="6">SUM(H15/G15*100)</f>
        <v>#DIV/0!</v>
      </c>
      <c r="J15" s="548">
        <v>0</v>
      </c>
      <c r="K15" s="547"/>
      <c r="L15" s="541" t="e">
        <f t="shared" ref="L15" si="7">SUM(K15/J15*100)</f>
        <v>#DIV/0!</v>
      </c>
      <c r="M15" s="549">
        <v>0</v>
      </c>
      <c r="N15" s="547"/>
      <c r="O15" s="541" t="e">
        <f t="shared" ref="O15" si="8">SUM(N15/M15*100)</f>
        <v>#DIV/0!</v>
      </c>
      <c r="P15" s="550">
        <v>99</v>
      </c>
      <c r="Q15" s="547"/>
      <c r="R15" s="552">
        <f t="shared" ref="R15" si="9">SUM(Q15/P15*100)</f>
        <v>0</v>
      </c>
      <c r="S15" s="134"/>
    </row>
    <row r="16" spans="1:20" s="123" customFormat="1" ht="15.75">
      <c r="A16" s="121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</row>
    <row r="17" spans="1:46" s="123" customFormat="1" ht="32.450000000000003" customHeight="1">
      <c r="A17" s="513" t="s">
        <v>401</v>
      </c>
      <c r="B17" s="514"/>
      <c r="C17" s="514"/>
      <c r="D17" s="515" t="s">
        <v>399</v>
      </c>
      <c r="E17" s="515"/>
      <c r="F17" s="516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</row>
    <row r="18" spans="1:46" s="123" customFormat="1" ht="15.75">
      <c r="A18" s="124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</row>
    <row r="19" spans="1:46" s="123" customFormat="1" ht="32.25" customHeight="1">
      <c r="A19" s="511" t="s">
        <v>321</v>
      </c>
      <c r="B19" s="511"/>
      <c r="C19" s="100" t="s">
        <v>238</v>
      </c>
      <c r="D19" s="506" t="s">
        <v>275</v>
      </c>
      <c r="E19" s="506"/>
      <c r="F19" s="506"/>
      <c r="G19" s="506"/>
      <c r="H19" s="506"/>
      <c r="I19" s="104"/>
      <c r="J19" s="505"/>
      <c r="K19" s="505"/>
      <c r="L19" s="505"/>
      <c r="M19" s="505"/>
      <c r="N19" s="505"/>
      <c r="O19" s="505"/>
      <c r="P19" s="505"/>
      <c r="Q19" s="505"/>
      <c r="R19" s="122"/>
      <c r="S19" s="122"/>
      <c r="T19" s="122"/>
    </row>
    <row r="20" spans="1:46" s="99" customFormat="1" ht="14.25" customHeight="1">
      <c r="A20" s="512" t="s">
        <v>304</v>
      </c>
      <c r="B20" s="512"/>
      <c r="C20" s="104"/>
      <c r="D20" s="104"/>
      <c r="E20" s="504"/>
      <c r="F20" s="504"/>
      <c r="G20" s="504"/>
      <c r="H20" s="504"/>
      <c r="I20" s="104"/>
      <c r="J20" s="505"/>
      <c r="K20" s="505"/>
      <c r="L20" s="505"/>
      <c r="M20" s="505"/>
      <c r="N20" s="505"/>
      <c r="O20" s="505"/>
      <c r="P20" s="505"/>
      <c r="Q20" s="50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</row>
    <row r="21" spans="1:46">
      <c r="A21" s="512"/>
      <c r="B21" s="512"/>
      <c r="C21" s="104"/>
      <c r="D21" s="104"/>
      <c r="E21" s="504"/>
      <c r="F21" s="504"/>
      <c r="G21" s="504"/>
      <c r="H21" s="504"/>
      <c r="I21" s="104"/>
      <c r="J21" s="505"/>
      <c r="K21" s="505"/>
      <c r="L21" s="505"/>
      <c r="M21" s="505"/>
      <c r="N21" s="505"/>
      <c r="O21" s="505"/>
      <c r="P21" s="505"/>
      <c r="Q21" s="505"/>
    </row>
    <row r="22" spans="1:46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1:46" ht="15.75">
      <c r="A23" s="124"/>
      <c r="B23" s="123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pans="1:46" ht="15.75">
      <c r="A24" s="507"/>
      <c r="B24" s="507"/>
      <c r="C24" s="507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</row>
  </sheetData>
  <mergeCells count="25">
    <mergeCell ref="M1:R1"/>
    <mergeCell ref="A2:R2"/>
    <mergeCell ref="D5:F6"/>
    <mergeCell ref="G5:R5"/>
    <mergeCell ref="C5:C7"/>
    <mergeCell ref="B5:B7"/>
    <mergeCell ref="A5:A7"/>
    <mergeCell ref="S5:S7"/>
    <mergeCell ref="G6:I6"/>
    <mergeCell ref="J6:L6"/>
    <mergeCell ref="M6:O6"/>
    <mergeCell ref="P6:R6"/>
    <mergeCell ref="E21:H21"/>
    <mergeCell ref="J21:Q21"/>
    <mergeCell ref="D19:H19"/>
    <mergeCell ref="A24:C24"/>
    <mergeCell ref="B8:R8"/>
    <mergeCell ref="A19:B19"/>
    <mergeCell ref="J19:Q19"/>
    <mergeCell ref="A20:B20"/>
    <mergeCell ref="E20:H20"/>
    <mergeCell ref="J20:Q20"/>
    <mergeCell ref="A21:B21"/>
    <mergeCell ref="A17:C17"/>
    <mergeCell ref="D17:F17"/>
  </mergeCells>
  <pageMargins left="0.25" right="0.25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Титульный</vt:lpstr>
      <vt:lpstr>Показатели</vt:lpstr>
      <vt:lpstr>'Выполнение работ'!Заголовки_для_печати</vt:lpstr>
      <vt:lpstr>'Финансирование таб.3'!Заголовки_для_печати</vt:lpstr>
      <vt:lpstr>'Выполнение работ'!Область_печати</vt:lpstr>
      <vt:lpstr>Показатели!Область_печати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2023-12-25T12:42:32Z</cp:lastPrinted>
  <dcterms:created xsi:type="dcterms:W3CDTF">2011-05-17T05:04:33Z</dcterms:created>
  <dcterms:modified xsi:type="dcterms:W3CDTF">2024-03-22T06:29:30Z</dcterms:modified>
</cp:coreProperties>
</file>